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220" tabRatio="900" activeTab="4"/>
  </bookViews>
  <sheets>
    <sheet name="附表一" sheetId="1" r:id="rId1"/>
    <sheet name="附表二" sheetId="2" r:id="rId2"/>
    <sheet name="附表三" sheetId="3" r:id="rId3"/>
    <sheet name="附表四" sheetId="4" r:id="rId4"/>
    <sheet name="附表五" sheetId="5" r:id="rId5"/>
  </sheets>
  <definedNames>
    <definedName name="_xlnm.Print_Area" localSheetId="0">'附表一'!$A$1:$H$17</definedName>
    <definedName name="_xlnm.Print_Area" localSheetId="1">'附表二'!$A$1:$H$15</definedName>
    <definedName name="_xlnm.Print_Area" localSheetId="2">'附表三'!$A$1:$H$30</definedName>
    <definedName name="_xlnm.Print_Area" localSheetId="4">'附表五'!$A$1:$D$20</definedName>
    <definedName name="_xlnm.Print_Area" localSheetId="3">'附表四'!$A$1:$H$31</definedName>
  </definedNames>
  <calcPr fullCalcOnLoad="1"/>
</workbook>
</file>

<file path=xl/sharedStrings.xml><?xml version="1.0" encoding="utf-8"?>
<sst xmlns="http://schemas.openxmlformats.org/spreadsheetml/2006/main" count="171" uniqueCount="91">
  <si>
    <t>國家類別及地區別</t>
  </si>
  <si>
    <t>比較增減</t>
  </si>
  <si>
    <t>金額</t>
  </si>
  <si>
    <t>國家類別</t>
  </si>
  <si>
    <t>工業國家</t>
  </si>
  <si>
    <t>(Industrial Countries)</t>
  </si>
  <si>
    <t>境外中心</t>
  </si>
  <si>
    <t>(Offshore Centres)</t>
  </si>
  <si>
    <t>開發中國家</t>
  </si>
  <si>
    <t>(Developing Countries)</t>
  </si>
  <si>
    <t>國際組織</t>
  </si>
  <si>
    <t>(International Institutions)</t>
  </si>
  <si>
    <t>其他</t>
  </si>
  <si>
    <t>(Unallocated)</t>
  </si>
  <si>
    <t>地區別</t>
  </si>
  <si>
    <t>歐洲地區</t>
  </si>
  <si>
    <t>(Europe)</t>
  </si>
  <si>
    <t>美洲及加勒比海地區</t>
  </si>
  <si>
    <t>(America and Caribbean area)</t>
  </si>
  <si>
    <t>非洲及中東地區</t>
  </si>
  <si>
    <t>(Africa and Middle East)</t>
  </si>
  <si>
    <t>亞洲及太平洋地區</t>
  </si>
  <si>
    <t>(Asia and Pacific)</t>
  </si>
  <si>
    <t>合      計</t>
  </si>
  <si>
    <t>部門別及性質別</t>
  </si>
  <si>
    <t>部門別</t>
  </si>
  <si>
    <t>銀行</t>
  </si>
  <si>
    <t>公共部門</t>
  </si>
  <si>
    <t>非銀行之私人部門</t>
  </si>
  <si>
    <t>性質別</t>
  </si>
  <si>
    <t>當地債權</t>
  </si>
  <si>
    <t>債 務 國 名 稱</t>
  </si>
  <si>
    <t>1.</t>
  </si>
  <si>
    <t>2.</t>
  </si>
  <si>
    <t>3.</t>
  </si>
  <si>
    <t>4.</t>
  </si>
  <si>
    <t>5.</t>
  </si>
  <si>
    <t>6.</t>
  </si>
  <si>
    <t>7.</t>
  </si>
  <si>
    <t>8.</t>
  </si>
  <si>
    <t>9.</t>
  </si>
  <si>
    <t>10.</t>
  </si>
  <si>
    <r>
      <t>合</t>
    </r>
    <r>
      <rPr>
        <sz val="14"/>
        <rFont val="Times New Roman"/>
        <family val="1"/>
      </rPr>
      <t xml:space="preserve">             </t>
    </r>
    <r>
      <rPr>
        <sz val="14"/>
        <rFont val="標楷體"/>
        <family val="4"/>
      </rPr>
      <t>計</t>
    </r>
  </si>
  <si>
    <t xml:space="preserve">            </t>
  </si>
  <si>
    <t>最終風險餘額</t>
  </si>
  <si>
    <t>本國銀行跨國國際債權餘額前十大國家統計表</t>
  </si>
  <si>
    <t>跨國國際債權餘額</t>
  </si>
  <si>
    <t>跨國債權</t>
  </si>
  <si>
    <t>註：</t>
  </si>
  <si>
    <t>1.「跨國國際債權直接風險」係指本國銀行（含OBU及海外分支機構）對非本國居住民未經風險移轉之債權。</t>
  </si>
  <si>
    <t>3. 本表「期限別」資料係依跨國國際債權之剩餘期限區分。</t>
  </si>
  <si>
    <t>2. 本表包括本國銀行自有資產及信託資產之跨國國際債權。</t>
  </si>
  <si>
    <t>1.「跨國國際債權直接風險」係指本國銀行（含OBU及海外分支機構）對非本國居住民未經風險移轉之債權。</t>
  </si>
  <si>
    <t>1.「跨國國際債權最終風險」係指將跨國國際債權依最終借款人國別重新歸類後之國家別債權金額。</t>
  </si>
  <si>
    <t>2.「最終借款人」係指當債務人無法依約償付債務時，負有依法且不可撤銷之代償義務者。</t>
  </si>
  <si>
    <t>3. 本表包括本國銀行自有資產及信託資產之跨國國際債權。</t>
  </si>
  <si>
    <t>1.「跨國國際債權」係指本國銀行（含OBU及國外分支機構）對非本國居住民未經風險移轉之債權。　</t>
  </si>
  <si>
    <t>2.「最終風險餘額」係指將跨國國際債權依最終借款人國別重新歸類後之國家別債權金額。</t>
  </si>
  <si>
    <t>4. 美國包括美屬薩摩亞、關島、波多黎各、北馬里亞納群島及美屬維爾京群島；英屬西印度群島包括</t>
  </si>
  <si>
    <r>
      <t xml:space="preserve">      </t>
    </r>
    <r>
      <rPr>
        <sz val="12"/>
        <rFont val="標楷體"/>
        <family val="4"/>
      </rPr>
      <t>英屬安圭拉、英屬維爾京群島、聖克里斯多福、安地卡及巴布達、蒙瑟拉特島。</t>
    </r>
  </si>
  <si>
    <t>本國銀行跨國國際債權直接風險分析表─期限別及部門別</t>
  </si>
  <si>
    <t>期限別及部門別</t>
  </si>
  <si>
    <t>期限別</t>
  </si>
  <si>
    <t>1年（含）以內</t>
  </si>
  <si>
    <t>超過1年以上至2年</t>
  </si>
  <si>
    <t>超過2年以上</t>
  </si>
  <si>
    <t>本國銀行跨國國際債權直接風險分析表─國家類別及地區別</t>
  </si>
  <si>
    <t>2. 本表包括本國銀行自有資產及信託資產之跨國國際債權。</t>
  </si>
  <si>
    <t>本國銀行跨國國際債權最終風險分析表─部門別及性質別</t>
  </si>
  <si>
    <t>本國銀行跨國國際債權最終風險分析表─國家類別及地區別</t>
  </si>
  <si>
    <t>基準日 : 101.6.30</t>
  </si>
  <si>
    <t>101.6.30</t>
  </si>
  <si>
    <t>101.3.31</t>
  </si>
  <si>
    <t>101.6.30</t>
  </si>
  <si>
    <t>101.3.31</t>
  </si>
  <si>
    <t>101.6.30</t>
  </si>
  <si>
    <t>101.3.31</t>
  </si>
  <si>
    <t>盧森堡(LUXEMBOURG)</t>
  </si>
  <si>
    <t>美國(UNITED STATES)</t>
  </si>
  <si>
    <t>香港(HONG KONG SAR)</t>
  </si>
  <si>
    <t>英屬西印度群島(West Indies UK)</t>
  </si>
  <si>
    <t>英國(UNITED KINGDOM)</t>
  </si>
  <si>
    <t>開曼群島(CAYMAN ISLANDS)</t>
  </si>
  <si>
    <t>新加坡(SINGAPORE)</t>
  </si>
  <si>
    <t>澳大利亞(AUSTRALIA)</t>
  </si>
  <si>
    <t>印度(INDIA)</t>
  </si>
  <si>
    <t>中國大陸(MAINLAND CHINA)</t>
  </si>
  <si>
    <t>比重</t>
  </si>
  <si>
    <t>變動率</t>
  </si>
  <si>
    <t>單位：千美元</t>
  </si>
  <si>
    <t>單位：千美元；％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</si>
</sst>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 "/>
    <numFmt numFmtId="181" formatCode="#,##0_ "/>
    <numFmt numFmtId="182" formatCode="#,##0_);[Red]\(#,##0\)"/>
    <numFmt numFmtId="183" formatCode="0.00_);[Red]\(0.00\)"/>
    <numFmt numFmtId="184" formatCode="&quot;$&quot;#,##0.00"/>
    <numFmt numFmtId="185" formatCode="0.0000_ "/>
  </numFmts>
  <fonts count="11">
    <font>
      <sz val="12"/>
      <name val="新細明體"/>
      <family val="1"/>
    </font>
    <font>
      <sz val="12"/>
      <name val="華康楷書體W5"/>
      <family val="1"/>
    </font>
    <font>
      <sz val="9"/>
      <name val="新細明體"/>
      <family val="1"/>
    </font>
    <font>
      <sz val="14"/>
      <name val="標楷體"/>
      <family val="4"/>
    </font>
    <font>
      <sz val="12"/>
      <name val="標楷體"/>
      <family val="4"/>
    </font>
    <font>
      <sz val="20"/>
      <name val="標楷體"/>
      <family val="4"/>
    </font>
    <font>
      <sz val="12"/>
      <name val="Times New Roman"/>
      <family val="1"/>
    </font>
    <font>
      <sz val="11"/>
      <name val="Times New Roman"/>
      <family val="1"/>
    </font>
    <font>
      <sz val="14"/>
      <name val="Times New Roman"/>
      <family val="1"/>
    </font>
    <font>
      <sz val="18"/>
      <name val="標楷體"/>
      <family val="4"/>
    </font>
    <font>
      <sz val="8"/>
      <name val="標楷體"/>
      <family val="4"/>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Alignment="1">
      <alignment horizontal="left" vertical="center"/>
    </xf>
    <xf numFmtId="0" fontId="6" fillId="0" borderId="0" xfId="0" applyFont="1" applyAlignment="1">
      <alignment horizontal="left" vertical="center"/>
    </xf>
    <xf numFmtId="181" fontId="4" fillId="0" borderId="1" xfId="0" applyNumberFormat="1" applyFont="1" applyBorder="1" applyAlignment="1">
      <alignment vertical="center" wrapText="1"/>
    </xf>
    <xf numFmtId="0" fontId="4" fillId="0" borderId="0" xfId="0" applyFont="1" applyBorder="1" applyAlignment="1">
      <alignment horizontal="right" vertical="top"/>
    </xf>
    <xf numFmtId="0" fontId="4"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wrapText="1"/>
    </xf>
    <xf numFmtId="181" fontId="4" fillId="0" borderId="5"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81" fontId="4" fillId="0" borderId="0" xfId="0" applyNumberFormat="1" applyFont="1" applyBorder="1" applyAlignment="1">
      <alignment vertical="center" wrapText="1"/>
    </xf>
    <xf numFmtId="179" fontId="4" fillId="0" borderId="7" xfId="0" applyNumberFormat="1" applyFont="1" applyBorder="1" applyAlignment="1">
      <alignment horizontal="right" vertical="center" wrapText="1"/>
    </xf>
    <xf numFmtId="181" fontId="4" fillId="0" borderId="8"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181" fontId="4" fillId="0" borderId="8" xfId="0" applyNumberFormat="1" applyFont="1" applyBorder="1" applyAlignment="1">
      <alignment vertical="center" wrapText="1"/>
    </xf>
    <xf numFmtId="0" fontId="4" fillId="0" borderId="6" xfId="0" applyFont="1" applyBorder="1" applyAlignment="1">
      <alignment vertical="center" wrapText="1"/>
    </xf>
    <xf numFmtId="181" fontId="4" fillId="0" borderId="6"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181" fontId="4" fillId="0" borderId="3" xfId="0" applyNumberFormat="1" applyFont="1" applyBorder="1" applyAlignment="1">
      <alignment horizontal="right" vertical="center" wrapText="1"/>
    </xf>
    <xf numFmtId="179" fontId="4" fillId="0" borderId="1" xfId="0" applyNumberFormat="1" applyFont="1" applyBorder="1" applyAlignment="1">
      <alignment horizontal="right" vertical="center" wrapText="1"/>
    </xf>
    <xf numFmtId="181" fontId="4" fillId="0" borderId="1" xfId="0" applyNumberFormat="1" applyFont="1" applyBorder="1" applyAlignment="1">
      <alignment horizontal="right" vertical="center" wrapText="1"/>
    </xf>
    <xf numFmtId="0" fontId="4" fillId="0" borderId="0" xfId="0" applyFont="1" applyAlignment="1">
      <alignment horizontal="right" vertical="center"/>
    </xf>
    <xf numFmtId="179" fontId="4" fillId="0" borderId="9" xfId="0" applyNumberFormat="1" applyFont="1" applyBorder="1" applyAlignment="1">
      <alignment horizontal="right" vertical="center" wrapText="1"/>
    </xf>
    <xf numFmtId="179" fontId="4" fillId="0" borderId="0" xfId="0" applyNumberFormat="1" applyFont="1" applyBorder="1" applyAlignment="1">
      <alignment horizontal="right"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Border="1" applyAlignment="1">
      <alignment vertical="top" wrapText="1"/>
    </xf>
    <xf numFmtId="0" fontId="10" fillId="0" borderId="0" xfId="0" applyFont="1" applyBorder="1" applyAlignment="1">
      <alignment vertical="top" wrapText="1"/>
    </xf>
    <xf numFmtId="0" fontId="4" fillId="0" borderId="9" xfId="0" applyFont="1" applyBorder="1" applyAlignment="1">
      <alignment vertical="top" wrapText="1"/>
    </xf>
    <xf numFmtId="0" fontId="10" fillId="0" borderId="4" xfId="0" applyFont="1" applyBorder="1" applyAlignment="1">
      <alignment vertical="top" wrapText="1"/>
    </xf>
    <xf numFmtId="184" fontId="4" fillId="0" borderId="9" xfId="0" applyNumberFormat="1"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181" fontId="4" fillId="0" borderId="7" xfId="0" applyNumberFormat="1"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right" vertical="center" wrapText="1"/>
    </xf>
    <xf numFmtId="181" fontId="4" fillId="0" borderId="2" xfId="0" applyNumberFormat="1" applyFont="1" applyBorder="1" applyAlignment="1">
      <alignment horizontal="right" vertical="center" wrapText="1"/>
    </xf>
    <xf numFmtId="184" fontId="4" fillId="0" borderId="6" xfId="0" applyNumberFormat="1" applyFont="1" applyBorder="1" applyAlignment="1">
      <alignment vertical="center" wrapText="1"/>
    </xf>
    <xf numFmtId="0" fontId="4" fillId="0" borderId="9" xfId="0" applyFont="1" applyBorder="1" applyAlignment="1">
      <alignment horizontal="center" vertical="center" wrapText="1"/>
    </xf>
    <xf numFmtId="181" fontId="4" fillId="0" borderId="4" xfId="0" applyNumberFormat="1" applyFont="1" applyBorder="1" applyAlignment="1">
      <alignment horizontal="right" vertical="center" wrapText="1"/>
    </xf>
    <xf numFmtId="181" fontId="4" fillId="0" borderId="9" xfId="0" applyNumberFormat="1" applyFont="1" applyBorder="1" applyAlignment="1">
      <alignment horizontal="right" vertical="center" wrapText="1"/>
    </xf>
    <xf numFmtId="179" fontId="4" fillId="0" borderId="7"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0" fontId="4" fillId="0" borderId="5"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center" wrapText="1"/>
    </xf>
    <xf numFmtId="181" fontId="4" fillId="0" borderId="8" xfId="0" applyNumberFormat="1" applyFont="1" applyBorder="1" applyAlignment="1">
      <alignment horizontal="right" vertical="center" wrapText="1"/>
    </xf>
    <xf numFmtId="181" fontId="4" fillId="0" borderId="6"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81" fontId="4" fillId="0" borderId="1" xfId="0" applyNumberFormat="1" applyFont="1" applyBorder="1" applyAlignment="1">
      <alignment horizontal="right" vertical="center" wrapText="1"/>
    </xf>
    <xf numFmtId="181" fontId="4" fillId="0" borderId="7" xfId="0" applyNumberFormat="1" applyFont="1" applyBorder="1" applyAlignment="1">
      <alignment vertical="center" wrapText="1"/>
    </xf>
    <xf numFmtId="181" fontId="4" fillId="0" borderId="8" xfId="0" applyNumberFormat="1"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wrapText="1" indent="3"/>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533400</xdr:colOff>
      <xdr:row>0</xdr:row>
      <xdr:rowOff>419100</xdr:rowOff>
    </xdr:to>
    <xdr:sp>
      <xdr:nvSpPr>
        <xdr:cNvPr id="1" name="TextBox 1"/>
        <xdr:cNvSpPr txBox="1">
          <a:spLocks noChangeArrowheads="1"/>
        </xdr:cNvSpPr>
      </xdr:nvSpPr>
      <xdr:spPr>
        <a:xfrm>
          <a:off x="104775" y="66675"/>
          <a:ext cx="9334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t> 附表1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xdr:col>
      <xdr:colOff>419100</xdr:colOff>
      <xdr:row>1</xdr:row>
      <xdr:rowOff>0</xdr:rowOff>
    </xdr:to>
    <xdr:sp>
      <xdr:nvSpPr>
        <xdr:cNvPr id="1" name="TextBox 1"/>
        <xdr:cNvSpPr txBox="1">
          <a:spLocks noChangeArrowheads="1"/>
        </xdr:cNvSpPr>
      </xdr:nvSpPr>
      <xdr:spPr>
        <a:xfrm>
          <a:off x="171450" y="104775"/>
          <a:ext cx="75247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t>附表2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447675</xdr:colOff>
      <xdr:row>1</xdr:row>
      <xdr:rowOff>0</xdr:rowOff>
    </xdr:to>
    <xdr:sp>
      <xdr:nvSpPr>
        <xdr:cNvPr id="1" name="TextBox 1"/>
        <xdr:cNvSpPr txBox="1">
          <a:spLocks noChangeArrowheads="1"/>
        </xdr:cNvSpPr>
      </xdr:nvSpPr>
      <xdr:spPr>
        <a:xfrm>
          <a:off x="95250" y="76200"/>
          <a:ext cx="78105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t>附表3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1</xdr:col>
      <xdr:colOff>419100</xdr:colOff>
      <xdr:row>1</xdr:row>
      <xdr:rowOff>0</xdr:rowOff>
    </xdr:to>
    <xdr:sp>
      <xdr:nvSpPr>
        <xdr:cNvPr id="1" name="TextBox 2"/>
        <xdr:cNvSpPr txBox="1">
          <a:spLocks noChangeArrowheads="1"/>
        </xdr:cNvSpPr>
      </xdr:nvSpPr>
      <xdr:spPr>
        <a:xfrm>
          <a:off x="114300" y="66675"/>
          <a:ext cx="73342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t>附表4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1</xdr:col>
      <xdr:colOff>361950</xdr:colOff>
      <xdr:row>1</xdr:row>
      <xdr:rowOff>0</xdr:rowOff>
    </xdr:to>
    <xdr:sp>
      <xdr:nvSpPr>
        <xdr:cNvPr id="1" name="TextBox 1"/>
        <xdr:cNvSpPr txBox="1">
          <a:spLocks noChangeArrowheads="1"/>
        </xdr:cNvSpPr>
      </xdr:nvSpPr>
      <xdr:spPr>
        <a:xfrm>
          <a:off x="114300" y="57150"/>
          <a:ext cx="7905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t>附表5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7"/>
  <sheetViews>
    <sheetView zoomScale="75" zoomScaleNormal="75" workbookViewId="0" topLeftCell="A1">
      <selection activeCell="K18" sqref="K18"/>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5" t="s">
        <v>60</v>
      </c>
      <c r="B1" s="65"/>
      <c r="C1" s="65"/>
      <c r="D1" s="65"/>
      <c r="E1" s="65"/>
      <c r="F1" s="65"/>
      <c r="G1" s="65"/>
      <c r="H1" s="65"/>
    </row>
    <row r="2" spans="1:8" ht="24" customHeight="1">
      <c r="A2" s="66" t="s">
        <v>70</v>
      </c>
      <c r="B2" s="66"/>
      <c r="C2" s="66"/>
      <c r="D2" s="66"/>
      <c r="E2" s="66"/>
      <c r="F2" s="66"/>
      <c r="G2" s="66"/>
      <c r="H2" s="66"/>
    </row>
    <row r="3" ht="24" customHeight="1">
      <c r="H3" s="14" t="s">
        <v>90</v>
      </c>
    </row>
    <row r="4" spans="1:8" ht="27" customHeight="1">
      <c r="A4" s="67" t="s">
        <v>61</v>
      </c>
      <c r="B4" s="68"/>
      <c r="C4" s="71" t="s">
        <v>71</v>
      </c>
      <c r="D4" s="72"/>
      <c r="E4" s="71" t="s">
        <v>72</v>
      </c>
      <c r="F4" s="73"/>
      <c r="G4" s="72" t="s">
        <v>1</v>
      </c>
      <c r="H4" s="73"/>
    </row>
    <row r="5" spans="1:8" ht="27" customHeight="1">
      <c r="A5" s="69"/>
      <c r="B5" s="70"/>
      <c r="C5" s="16" t="s">
        <v>2</v>
      </c>
      <c r="D5" s="15" t="s">
        <v>87</v>
      </c>
      <c r="E5" s="16" t="s">
        <v>2</v>
      </c>
      <c r="F5" s="6" t="s">
        <v>87</v>
      </c>
      <c r="G5" s="17" t="s">
        <v>2</v>
      </c>
      <c r="H5" s="6" t="s">
        <v>88</v>
      </c>
    </row>
    <row r="6" spans="1:8" ht="33" customHeight="1">
      <c r="A6" s="59" t="s">
        <v>62</v>
      </c>
      <c r="B6" s="18" t="s">
        <v>63</v>
      </c>
      <c r="C6" s="19">
        <v>142050479</v>
      </c>
      <c r="D6" s="20">
        <f aca="true" t="shared" si="0" ref="D6:D14">IF(C$14=0,"_",ROUND(C6/C$14*100,2))</f>
        <v>69.3</v>
      </c>
      <c r="E6" s="19">
        <v>143051494</v>
      </c>
      <c r="F6" s="20">
        <f aca="true" t="shared" si="1" ref="F6:F14">IF(E$14=0,"_",ROUND(E6/E$14*100,2))</f>
        <v>70.5</v>
      </c>
      <c r="G6" s="21">
        <f>C6-E6</f>
        <v>-1001015</v>
      </c>
      <c r="H6" s="20">
        <f aca="true" t="shared" si="2" ref="H6:H14">IF(E6=0,"_",ROUND(G6/E6*100,2))</f>
        <v>-0.7</v>
      </c>
    </row>
    <row r="7" spans="1:8" ht="33" customHeight="1">
      <c r="A7" s="59"/>
      <c r="B7" s="18" t="s">
        <v>64</v>
      </c>
      <c r="C7" s="19">
        <v>17388173</v>
      </c>
      <c r="D7" s="22">
        <f t="shared" si="0"/>
        <v>8.48</v>
      </c>
      <c r="E7" s="19">
        <v>16749227</v>
      </c>
      <c r="F7" s="22">
        <f t="shared" si="1"/>
        <v>8.25</v>
      </c>
      <c r="G7" s="21">
        <f aca="true" t="shared" si="3" ref="G7:G14">C7-E7</f>
        <v>638946</v>
      </c>
      <c r="H7" s="22">
        <f t="shared" si="2"/>
        <v>3.81</v>
      </c>
    </row>
    <row r="8" spans="1:8" ht="33" customHeight="1">
      <c r="A8" s="59"/>
      <c r="B8" s="18" t="s">
        <v>65</v>
      </c>
      <c r="C8" s="19">
        <v>45542179</v>
      </c>
      <c r="D8" s="22">
        <f t="shared" si="0"/>
        <v>22.22</v>
      </c>
      <c r="E8" s="19">
        <v>43115327</v>
      </c>
      <c r="F8" s="22">
        <f t="shared" si="1"/>
        <v>21.25</v>
      </c>
      <c r="G8" s="21">
        <f t="shared" si="3"/>
        <v>2426852</v>
      </c>
      <c r="H8" s="22">
        <f t="shared" si="2"/>
        <v>5.63</v>
      </c>
    </row>
    <row r="9" spans="1:8" ht="33" customHeight="1">
      <c r="A9" s="59"/>
      <c r="B9" s="18" t="s">
        <v>12</v>
      </c>
      <c r="C9" s="23">
        <v>0</v>
      </c>
      <c r="D9" s="22">
        <f t="shared" si="0"/>
        <v>0</v>
      </c>
      <c r="E9" s="23">
        <v>0</v>
      </c>
      <c r="F9" s="24">
        <f t="shared" si="1"/>
        <v>0</v>
      </c>
      <c r="G9" s="25">
        <f t="shared" si="3"/>
        <v>0</v>
      </c>
      <c r="H9" s="24" t="str">
        <f t="shared" si="2"/>
        <v>_</v>
      </c>
    </row>
    <row r="10" spans="1:8" ht="33" customHeight="1">
      <c r="A10" s="62" t="s">
        <v>25</v>
      </c>
      <c r="B10" s="26" t="s">
        <v>26</v>
      </c>
      <c r="C10" s="19">
        <v>52788922</v>
      </c>
      <c r="D10" s="20">
        <f t="shared" si="0"/>
        <v>25.75</v>
      </c>
      <c r="E10" s="19">
        <v>48990047</v>
      </c>
      <c r="F10" s="20">
        <f t="shared" si="1"/>
        <v>24.14</v>
      </c>
      <c r="G10" s="21">
        <f t="shared" si="3"/>
        <v>3798875</v>
      </c>
      <c r="H10" s="20">
        <f t="shared" si="2"/>
        <v>7.75</v>
      </c>
    </row>
    <row r="11" spans="1:8" ht="33" customHeight="1">
      <c r="A11" s="63"/>
      <c r="B11" s="28" t="s">
        <v>27</v>
      </c>
      <c r="C11" s="19">
        <v>5923447</v>
      </c>
      <c r="D11" s="22">
        <f t="shared" si="0"/>
        <v>2.89</v>
      </c>
      <c r="E11" s="19">
        <v>5246608</v>
      </c>
      <c r="F11" s="22">
        <f t="shared" si="1"/>
        <v>2.59</v>
      </c>
      <c r="G11" s="21">
        <f t="shared" si="3"/>
        <v>676839</v>
      </c>
      <c r="H11" s="22">
        <f t="shared" si="2"/>
        <v>12.9</v>
      </c>
    </row>
    <row r="12" spans="1:8" ht="33" customHeight="1">
      <c r="A12" s="63"/>
      <c r="B12" s="28" t="s">
        <v>28</v>
      </c>
      <c r="C12" s="19">
        <v>146268462</v>
      </c>
      <c r="D12" s="22">
        <f t="shared" si="0"/>
        <v>71.36</v>
      </c>
      <c r="E12" s="19">
        <v>148679393</v>
      </c>
      <c r="F12" s="22">
        <f t="shared" si="1"/>
        <v>73.27</v>
      </c>
      <c r="G12" s="21">
        <f t="shared" si="3"/>
        <v>-2410931</v>
      </c>
      <c r="H12" s="22">
        <f t="shared" si="2"/>
        <v>-1.62</v>
      </c>
    </row>
    <row r="13" spans="1:8" ht="33" customHeight="1">
      <c r="A13" s="64"/>
      <c r="B13" s="29" t="s">
        <v>12</v>
      </c>
      <c r="C13" s="23">
        <v>0</v>
      </c>
      <c r="D13" s="24">
        <f t="shared" si="0"/>
        <v>0</v>
      </c>
      <c r="E13" s="23">
        <v>0</v>
      </c>
      <c r="F13" s="24">
        <f t="shared" si="1"/>
        <v>0</v>
      </c>
      <c r="G13" s="21">
        <f t="shared" si="3"/>
        <v>0</v>
      </c>
      <c r="H13" s="24" t="str">
        <f t="shared" si="2"/>
        <v>_</v>
      </c>
    </row>
    <row r="14" spans="1:8" ht="33" customHeight="1">
      <c r="A14" s="60" t="s">
        <v>23</v>
      </c>
      <c r="B14" s="61"/>
      <c r="C14" s="30">
        <f>SUM(C10:C13)</f>
        <v>204980831</v>
      </c>
      <c r="D14" s="31">
        <f t="shared" si="0"/>
        <v>100</v>
      </c>
      <c r="E14" s="30">
        <f>SUM(E10:E13)</f>
        <v>202916048</v>
      </c>
      <c r="F14" s="31">
        <f t="shared" si="1"/>
        <v>100</v>
      </c>
      <c r="G14" s="32">
        <f t="shared" si="3"/>
        <v>2064783</v>
      </c>
      <c r="H14" s="31">
        <f t="shared" si="2"/>
        <v>1.02</v>
      </c>
    </row>
    <row r="15" spans="1:4" ht="21" customHeight="1">
      <c r="A15" s="33" t="s">
        <v>48</v>
      </c>
      <c r="B15" s="13" t="s">
        <v>49</v>
      </c>
      <c r="D15" s="34"/>
    </row>
    <row r="16" spans="2:4" ht="21" customHeight="1">
      <c r="B16" s="13" t="s">
        <v>51</v>
      </c>
      <c r="D16" s="35"/>
    </row>
    <row r="17" spans="2:4" ht="21" customHeight="1">
      <c r="B17" s="13" t="s">
        <v>50</v>
      </c>
      <c r="D17" s="35"/>
    </row>
  </sheetData>
  <mergeCells count="9">
    <mergeCell ref="A6:A9"/>
    <mergeCell ref="A14:B14"/>
    <mergeCell ref="A10:A13"/>
    <mergeCell ref="A1:H1"/>
    <mergeCell ref="A2:H2"/>
    <mergeCell ref="A4:B5"/>
    <mergeCell ref="C4:D4"/>
    <mergeCell ref="E4:F4"/>
    <mergeCell ref="G4:H4"/>
  </mergeCells>
  <printOptions horizontalCentered="1" verticalCentered="1"/>
  <pageMargins left="0.7874015748031497" right="0.7874015748031497" top="0.7874015748031497" bottom="0.7874015748031497" header="0" footer="0"/>
  <pageSetup horizontalDpi="600" verticalDpi="600" orientation="landscape" paperSize="9" r:id="rId2"/>
  <headerFooter alignWithMargins="0">
    <oddFooter xml:space="preserve">&amp;C&amp;"標楷體,標準" &amp;P </oddFooter>
  </headerFooter>
  <drawing r:id="rId1"/>
</worksheet>
</file>

<file path=xl/worksheets/sheet2.xml><?xml version="1.0" encoding="utf-8"?>
<worksheet xmlns="http://schemas.openxmlformats.org/spreadsheetml/2006/main" xmlns:r="http://schemas.openxmlformats.org/officeDocument/2006/relationships">
  <dimension ref="A1:H15"/>
  <sheetViews>
    <sheetView zoomScale="75" zoomScaleNormal="75" workbookViewId="0" topLeftCell="A1">
      <selection activeCell="B22" sqref="B22"/>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5" t="s">
        <v>68</v>
      </c>
      <c r="B1" s="65"/>
      <c r="C1" s="65"/>
      <c r="D1" s="65"/>
      <c r="E1" s="65"/>
      <c r="F1" s="65"/>
      <c r="G1" s="65"/>
      <c r="H1" s="65"/>
    </row>
    <row r="2" spans="1:8" ht="24" customHeight="1">
      <c r="A2" s="66" t="s">
        <v>70</v>
      </c>
      <c r="B2" s="66"/>
      <c r="C2" s="66"/>
      <c r="D2" s="66"/>
      <c r="E2" s="66"/>
      <c r="F2" s="66"/>
      <c r="G2" s="66"/>
      <c r="H2" s="66"/>
    </row>
    <row r="3" ht="24" customHeight="1">
      <c r="H3" s="14" t="s">
        <v>90</v>
      </c>
    </row>
    <row r="4" spans="1:8" ht="27" customHeight="1">
      <c r="A4" s="67" t="s">
        <v>24</v>
      </c>
      <c r="B4" s="68"/>
      <c r="C4" s="71" t="s">
        <v>75</v>
      </c>
      <c r="D4" s="72"/>
      <c r="E4" s="71" t="s">
        <v>74</v>
      </c>
      <c r="F4" s="73"/>
      <c r="G4" s="72" t="s">
        <v>1</v>
      </c>
      <c r="H4" s="73"/>
    </row>
    <row r="5" spans="1:8" ht="27" customHeight="1">
      <c r="A5" s="69"/>
      <c r="B5" s="70"/>
      <c r="C5" s="16" t="s">
        <v>2</v>
      </c>
      <c r="D5" s="15" t="s">
        <v>87</v>
      </c>
      <c r="E5" s="16" t="s">
        <v>2</v>
      </c>
      <c r="F5" s="6" t="s">
        <v>87</v>
      </c>
      <c r="G5" s="17" t="s">
        <v>2</v>
      </c>
      <c r="H5" s="6" t="s">
        <v>88</v>
      </c>
    </row>
    <row r="6" spans="1:8" ht="39" customHeight="1">
      <c r="A6" s="59" t="s">
        <v>25</v>
      </c>
      <c r="B6" s="18" t="s">
        <v>26</v>
      </c>
      <c r="C6" s="19">
        <v>53597659</v>
      </c>
      <c r="D6" s="44">
        <f>IF(C$12=0,"_",ROUND(C6/C$12*100,2))</f>
        <v>26.56</v>
      </c>
      <c r="E6" s="19">
        <v>55599348</v>
      </c>
      <c r="F6" s="44">
        <f>IF(E$12=0,"_",ROUND(E6/E$12*100,2))</f>
        <v>27.01</v>
      </c>
      <c r="G6" s="27">
        <f>C6-E6</f>
        <v>-2001689</v>
      </c>
      <c r="H6" s="45">
        <f aca="true" t="shared" si="0" ref="H6:H12">IF(E6=0,"_",ROUND(G6/E6*100,2))</f>
        <v>-3.6</v>
      </c>
    </row>
    <row r="7" spans="1:8" ht="39" customHeight="1">
      <c r="A7" s="59"/>
      <c r="B7" s="18" t="s">
        <v>27</v>
      </c>
      <c r="C7" s="19">
        <v>6814823</v>
      </c>
      <c r="D7" s="44">
        <f>IF(C$12=0,"_",ROUND(C7/C$12*100,2))</f>
        <v>3.38</v>
      </c>
      <c r="E7" s="19">
        <v>5940167</v>
      </c>
      <c r="F7" s="44">
        <f>IF(E$12=0,"_",ROUND(E7/E$12*100,2))</f>
        <v>2.89</v>
      </c>
      <c r="G7" s="46">
        <f aca="true" t="shared" si="1" ref="G7:G12">C7-E7</f>
        <v>874656</v>
      </c>
      <c r="H7" s="47">
        <f t="shared" si="0"/>
        <v>14.72</v>
      </c>
    </row>
    <row r="8" spans="1:8" ht="39" customHeight="1">
      <c r="A8" s="59"/>
      <c r="B8" s="18" t="s">
        <v>28</v>
      </c>
      <c r="C8" s="19">
        <v>141359580</v>
      </c>
      <c r="D8" s="44">
        <f aca="true" t="shared" si="2" ref="D8:F12">IF(C$12=0,"_",ROUND(C8/C$12*100,2))</f>
        <v>70.06</v>
      </c>
      <c r="E8" s="19">
        <v>144296294</v>
      </c>
      <c r="F8" s="44">
        <f t="shared" si="2"/>
        <v>70.1</v>
      </c>
      <c r="G8" s="46">
        <f t="shared" si="1"/>
        <v>-2936714</v>
      </c>
      <c r="H8" s="47">
        <f t="shared" si="0"/>
        <v>-2.04</v>
      </c>
    </row>
    <row r="9" spans="1:8" ht="39" customHeight="1">
      <c r="A9" s="59"/>
      <c r="B9" s="18" t="s">
        <v>12</v>
      </c>
      <c r="C9" s="23">
        <v>0</v>
      </c>
      <c r="D9" s="44">
        <f t="shared" si="2"/>
        <v>0</v>
      </c>
      <c r="E9" s="23">
        <v>0</v>
      </c>
      <c r="F9" s="44">
        <f t="shared" si="2"/>
        <v>0</v>
      </c>
      <c r="G9" s="46">
        <f t="shared" si="1"/>
        <v>0</v>
      </c>
      <c r="H9" s="48" t="str">
        <f t="shared" si="0"/>
        <v>_</v>
      </c>
    </row>
    <row r="10" spans="1:8" ht="39" customHeight="1">
      <c r="A10" s="74" t="s">
        <v>29</v>
      </c>
      <c r="B10" s="49" t="s">
        <v>47</v>
      </c>
      <c r="C10" s="19">
        <v>166631706</v>
      </c>
      <c r="D10" s="45">
        <f t="shared" si="2"/>
        <v>82.58</v>
      </c>
      <c r="E10" s="19">
        <v>165985031</v>
      </c>
      <c r="F10" s="45">
        <f t="shared" si="2"/>
        <v>80.64</v>
      </c>
      <c r="G10" s="27">
        <f t="shared" si="1"/>
        <v>646675</v>
      </c>
      <c r="H10" s="47">
        <f t="shared" si="0"/>
        <v>0.39</v>
      </c>
    </row>
    <row r="11" spans="1:8" ht="39" customHeight="1">
      <c r="A11" s="75"/>
      <c r="B11" s="50" t="s">
        <v>30</v>
      </c>
      <c r="C11" s="23">
        <v>35140356</v>
      </c>
      <c r="D11" s="44">
        <f t="shared" si="2"/>
        <v>17.42</v>
      </c>
      <c r="E11" s="23">
        <v>39850778</v>
      </c>
      <c r="F11" s="44">
        <f t="shared" si="2"/>
        <v>19.36</v>
      </c>
      <c r="G11" s="23">
        <f t="shared" si="1"/>
        <v>-4710422</v>
      </c>
      <c r="H11" s="47">
        <f t="shared" si="0"/>
        <v>-11.82</v>
      </c>
    </row>
    <row r="12" spans="1:8" ht="33" customHeight="1">
      <c r="A12" s="60" t="s">
        <v>23</v>
      </c>
      <c r="B12" s="61"/>
      <c r="C12" s="30">
        <f>SUM(C6:C9)</f>
        <v>201772062</v>
      </c>
      <c r="D12" s="51">
        <f t="shared" si="2"/>
        <v>100</v>
      </c>
      <c r="E12" s="52">
        <f>SUM(E6:E9)</f>
        <v>205835809</v>
      </c>
      <c r="F12" s="51">
        <f t="shared" si="2"/>
        <v>100</v>
      </c>
      <c r="G12" s="32">
        <f t="shared" si="1"/>
        <v>-4063747</v>
      </c>
      <c r="H12" s="51">
        <f t="shared" si="0"/>
        <v>-1.97</v>
      </c>
    </row>
    <row r="13" spans="1:2" ht="24" customHeight="1">
      <c r="A13" s="33" t="s">
        <v>48</v>
      </c>
      <c r="B13" s="13" t="s">
        <v>53</v>
      </c>
    </row>
    <row r="14" ht="24" customHeight="1">
      <c r="B14" s="13" t="s">
        <v>54</v>
      </c>
    </row>
    <row r="15" ht="24" customHeight="1">
      <c r="B15" s="13" t="s">
        <v>55</v>
      </c>
    </row>
  </sheetData>
  <mergeCells count="9">
    <mergeCell ref="A6:A9"/>
    <mergeCell ref="A10:A11"/>
    <mergeCell ref="A12:B12"/>
    <mergeCell ref="A1:H1"/>
    <mergeCell ref="A2:H2"/>
    <mergeCell ref="A4:B5"/>
    <mergeCell ref="C4:D4"/>
    <mergeCell ref="E4:F4"/>
    <mergeCell ref="G4:H4"/>
  </mergeCells>
  <printOptions horizontalCentered="1" verticalCentered="1"/>
  <pageMargins left="0.7874015748031497" right="0.7874015748031497" top="0.7874015748031497" bottom="0.5905511811023623" header="0" footer="0"/>
  <pageSetup horizontalDpi="600" verticalDpi="600" orientation="landscape" paperSize="9" r:id="rId2"/>
  <headerFooter alignWithMargins="0">
    <oddFooter xml:space="preserve">&amp;C&amp;"標楷體,標準" &amp;P </oddFooter>
  </headerFooter>
  <drawing r:id="rId1"/>
</worksheet>
</file>

<file path=xl/worksheets/sheet3.xml><?xml version="1.0" encoding="utf-8"?>
<worksheet xmlns="http://schemas.openxmlformats.org/spreadsheetml/2006/main" xmlns:r="http://schemas.openxmlformats.org/officeDocument/2006/relationships">
  <dimension ref="A1:H31"/>
  <sheetViews>
    <sheetView zoomScale="75" zoomScaleNormal="75" workbookViewId="0" topLeftCell="A1">
      <selection activeCell="B34" sqref="B34:B35"/>
    </sheetView>
  </sheetViews>
  <sheetFormatPr defaultColWidth="9.00390625" defaultRowHeight="16.5"/>
  <cols>
    <col min="1" max="1" width="5.625" style="0" customWidth="1"/>
    <col min="2" max="2" width="23.625" style="0" customWidth="1"/>
    <col min="3" max="3" width="18.625" style="0" customWidth="1"/>
    <col min="4" max="4" width="10.625" style="0" customWidth="1"/>
    <col min="5" max="5" width="18.625" style="0" customWidth="1"/>
    <col min="6" max="6" width="10.625" style="0" customWidth="1"/>
    <col min="7" max="7" width="18.625" style="0" customWidth="1"/>
    <col min="8" max="8" width="10.625" style="0" customWidth="1"/>
  </cols>
  <sheetData>
    <row r="1" spans="1:8" s="13" customFormat="1" ht="33" customHeight="1">
      <c r="A1" s="65" t="s">
        <v>66</v>
      </c>
      <c r="B1" s="65"/>
      <c r="C1" s="65"/>
      <c r="D1" s="65"/>
      <c r="E1" s="65"/>
      <c r="F1" s="65"/>
      <c r="G1" s="65"/>
      <c r="H1" s="65"/>
    </row>
    <row r="2" spans="1:8" s="13" customFormat="1" ht="16.5">
      <c r="A2" s="86" t="s">
        <v>70</v>
      </c>
      <c r="B2" s="86"/>
      <c r="C2" s="86"/>
      <c r="D2" s="86"/>
      <c r="E2" s="86"/>
      <c r="F2" s="86"/>
      <c r="G2" s="86"/>
      <c r="H2" s="86"/>
    </row>
    <row r="3" s="13" customFormat="1" ht="19.5">
      <c r="H3" s="14" t="s">
        <v>90</v>
      </c>
    </row>
    <row r="4" spans="1:8" s="13" customFormat="1" ht="16.5">
      <c r="A4" s="79" t="s">
        <v>0</v>
      </c>
      <c r="B4" s="54"/>
      <c r="C4" s="78" t="s">
        <v>73</v>
      </c>
      <c r="D4" s="76"/>
      <c r="E4" s="78" t="s">
        <v>74</v>
      </c>
      <c r="F4" s="77"/>
      <c r="G4" s="76" t="s">
        <v>1</v>
      </c>
      <c r="H4" s="77"/>
    </row>
    <row r="5" spans="1:8" s="13" customFormat="1" ht="16.5">
      <c r="A5" s="60"/>
      <c r="B5" s="61"/>
      <c r="C5" s="36" t="s">
        <v>2</v>
      </c>
      <c r="D5" s="37" t="s">
        <v>87</v>
      </c>
      <c r="E5" s="38" t="s">
        <v>2</v>
      </c>
      <c r="F5" s="36" t="s">
        <v>87</v>
      </c>
      <c r="G5" s="37" t="s">
        <v>2</v>
      </c>
      <c r="H5" s="36" t="s">
        <v>88</v>
      </c>
    </row>
    <row r="6" spans="1:8" s="13" customFormat="1" ht="16.5" customHeight="1">
      <c r="A6" s="62" t="s">
        <v>3</v>
      </c>
      <c r="B6" s="39" t="s">
        <v>4</v>
      </c>
      <c r="C6" s="80">
        <v>105155455</v>
      </c>
      <c r="D6" s="82">
        <f>IF(C$28=0,"_",ROUND(C6/C$28*100,2))</f>
        <v>51.3</v>
      </c>
      <c r="E6" s="80">
        <v>107826643</v>
      </c>
      <c r="F6" s="82">
        <f>IF(E$28=0,"_",ROUND(E6/E$28*100,2))</f>
        <v>53.14</v>
      </c>
      <c r="G6" s="55">
        <f>C6-E6</f>
        <v>-2671188</v>
      </c>
      <c r="H6" s="82">
        <f>IF(E6=0,"_",ROUND(G6/E6*100,2))</f>
        <v>-2.48</v>
      </c>
    </row>
    <row r="7" spans="1:8" s="13" customFormat="1" ht="16.5" customHeight="1">
      <c r="A7" s="63"/>
      <c r="B7" s="40" t="s">
        <v>5</v>
      </c>
      <c r="C7" s="81"/>
      <c r="D7" s="57"/>
      <c r="E7" s="81"/>
      <c r="F7" s="57"/>
      <c r="G7" s="56"/>
      <c r="H7" s="57"/>
    </row>
    <row r="8" spans="1:8" s="13" customFormat="1" ht="16.5" customHeight="1">
      <c r="A8" s="63"/>
      <c r="B8" s="39" t="s">
        <v>6</v>
      </c>
      <c r="C8" s="80">
        <v>50220158</v>
      </c>
      <c r="D8" s="57">
        <f>IF(C$28=0,"_",ROUND(C8/C$28*100,2))</f>
        <v>24.5</v>
      </c>
      <c r="E8" s="80">
        <v>48538878</v>
      </c>
      <c r="F8" s="57">
        <f>IF(E$28=0,"_",ROUND(E8/E$28*100,2))</f>
        <v>23.92</v>
      </c>
      <c r="G8" s="55">
        <f>C8-E8</f>
        <v>1681280</v>
      </c>
      <c r="H8" s="57">
        <f>IF(E8=0,"_",ROUND(G8/E8*100,2))</f>
        <v>3.46</v>
      </c>
    </row>
    <row r="9" spans="1:8" s="13" customFormat="1" ht="16.5" customHeight="1">
      <c r="A9" s="63"/>
      <c r="B9" s="40" t="s">
        <v>7</v>
      </c>
      <c r="C9" s="81"/>
      <c r="D9" s="57"/>
      <c r="E9" s="81"/>
      <c r="F9" s="57"/>
      <c r="G9" s="56"/>
      <c r="H9" s="57"/>
    </row>
    <row r="10" spans="1:8" s="13" customFormat="1" ht="16.5" customHeight="1">
      <c r="A10" s="63"/>
      <c r="B10" s="39" t="s">
        <v>8</v>
      </c>
      <c r="C10" s="80">
        <v>48266469</v>
      </c>
      <c r="D10" s="57">
        <f>IF(C$28=0,"_",ROUND(C10/C$28*100,2))</f>
        <v>23.55</v>
      </c>
      <c r="E10" s="80">
        <v>45892625</v>
      </c>
      <c r="F10" s="57">
        <f>IF(E$28=0,"_",ROUND(E10/E$28*100,2))</f>
        <v>22.62</v>
      </c>
      <c r="G10" s="55">
        <f>C10-E10</f>
        <v>2373844</v>
      </c>
      <c r="H10" s="57">
        <f>IF(E10=0,"_",ROUND(G10/E10*100,2))</f>
        <v>5.17</v>
      </c>
    </row>
    <row r="11" spans="1:8" s="13" customFormat="1" ht="16.5" customHeight="1">
      <c r="A11" s="63"/>
      <c r="B11" s="40" t="s">
        <v>9</v>
      </c>
      <c r="C11" s="81"/>
      <c r="D11" s="57"/>
      <c r="E11" s="81"/>
      <c r="F11" s="57"/>
      <c r="G11" s="56"/>
      <c r="H11" s="57"/>
    </row>
    <row r="12" spans="1:8" s="13" customFormat="1" ht="16.5" customHeight="1">
      <c r="A12" s="63"/>
      <c r="B12" s="39" t="s">
        <v>10</v>
      </c>
      <c r="C12" s="80">
        <v>1326106</v>
      </c>
      <c r="D12" s="57">
        <f>IF(C$28=0,"_",ROUND(C12/C$28*100,2))</f>
        <v>0.65</v>
      </c>
      <c r="E12" s="80">
        <v>644565</v>
      </c>
      <c r="F12" s="57">
        <f>IF(E$28=0,"_",ROUND(E12/E$28*100,2))</f>
        <v>0.32</v>
      </c>
      <c r="G12" s="55">
        <f>C12-E12</f>
        <v>681541</v>
      </c>
      <c r="H12" s="57">
        <f>IF(E12=0,"_",ROUND(G12/E12*100,2))</f>
        <v>105.74</v>
      </c>
    </row>
    <row r="13" spans="1:8" s="13" customFormat="1" ht="16.5" customHeight="1">
      <c r="A13" s="63"/>
      <c r="B13" s="40" t="s">
        <v>11</v>
      </c>
      <c r="C13" s="81"/>
      <c r="D13" s="57"/>
      <c r="E13" s="81"/>
      <c r="F13" s="57"/>
      <c r="G13" s="56"/>
      <c r="H13" s="57"/>
    </row>
    <row r="14" spans="1:8" s="13" customFormat="1" ht="16.5" customHeight="1">
      <c r="A14" s="63"/>
      <c r="B14" s="39" t="s">
        <v>12</v>
      </c>
      <c r="C14" s="80">
        <v>12643</v>
      </c>
      <c r="D14" s="57">
        <v>0</v>
      </c>
      <c r="E14" s="80">
        <v>13337</v>
      </c>
      <c r="F14" s="57">
        <v>0</v>
      </c>
      <c r="G14" s="84">
        <f>C14-E14</f>
        <v>-694</v>
      </c>
      <c r="H14" s="57">
        <f>IF(E14=0,"_",ROUND(G14/E14*100,2))</f>
        <v>-5.2</v>
      </c>
    </row>
    <row r="15" spans="1:8" s="13" customFormat="1" ht="16.5" customHeight="1">
      <c r="A15" s="64"/>
      <c r="B15" s="40" t="s">
        <v>13</v>
      </c>
      <c r="C15" s="83"/>
      <c r="D15" s="58"/>
      <c r="E15" s="83"/>
      <c r="F15" s="58"/>
      <c r="G15" s="85"/>
      <c r="H15" s="58"/>
    </row>
    <row r="16" spans="1:8" s="13" customFormat="1" ht="16.5" customHeight="1">
      <c r="A16" s="62" t="s">
        <v>14</v>
      </c>
      <c r="B16" s="41" t="s">
        <v>15</v>
      </c>
      <c r="C16" s="80">
        <v>65935733</v>
      </c>
      <c r="D16" s="82">
        <f>IF(C$28=0,"_",ROUND(C16/C$28*100,2))</f>
        <v>32.17</v>
      </c>
      <c r="E16" s="80">
        <v>63100693</v>
      </c>
      <c r="F16" s="82">
        <f>IF(E$28=0,"_",ROUND(E16/E$28*100,2))</f>
        <v>31.1</v>
      </c>
      <c r="G16" s="55">
        <f>C16-E16</f>
        <v>2835040</v>
      </c>
      <c r="H16" s="82">
        <f>IF(E16=0,"_",ROUND(G16/E16*100,2))</f>
        <v>4.49</v>
      </c>
    </row>
    <row r="17" spans="1:8" s="13" customFormat="1" ht="16.5" customHeight="1">
      <c r="A17" s="63"/>
      <c r="B17" s="40" t="s">
        <v>16</v>
      </c>
      <c r="C17" s="81"/>
      <c r="D17" s="57"/>
      <c r="E17" s="81"/>
      <c r="F17" s="57"/>
      <c r="G17" s="56"/>
      <c r="H17" s="57"/>
    </row>
    <row r="18" spans="1:8" s="13" customFormat="1" ht="16.5" customHeight="1">
      <c r="A18" s="63"/>
      <c r="B18" s="39" t="s">
        <v>21</v>
      </c>
      <c r="C18" s="80">
        <v>72642696</v>
      </c>
      <c r="D18" s="57">
        <f>IF(C$28=0,"_",ROUND(C18/C$28*100,2))</f>
        <v>35.44</v>
      </c>
      <c r="E18" s="80">
        <v>70019063</v>
      </c>
      <c r="F18" s="57">
        <v>34.5</v>
      </c>
      <c r="G18" s="55">
        <f>C18-E18</f>
        <v>2623633</v>
      </c>
      <c r="H18" s="57">
        <f>IF(E18=0,"_",ROUND(G18/E18*100,2))</f>
        <v>3.75</v>
      </c>
    </row>
    <row r="19" spans="1:8" s="13" customFormat="1" ht="16.5" customHeight="1">
      <c r="A19" s="63"/>
      <c r="B19" s="40" t="s">
        <v>22</v>
      </c>
      <c r="C19" s="81"/>
      <c r="D19" s="57"/>
      <c r="E19" s="81"/>
      <c r="F19" s="57"/>
      <c r="G19" s="56"/>
      <c r="H19" s="57"/>
    </row>
    <row r="20" spans="1:8" s="13" customFormat="1" ht="16.5" customHeight="1">
      <c r="A20" s="63"/>
      <c r="B20" s="39" t="s">
        <v>17</v>
      </c>
      <c r="C20" s="80">
        <v>57293982</v>
      </c>
      <c r="D20" s="57">
        <f>IF(C$28=0,"_",ROUND(C20/C$28*100,2))</f>
        <v>27.95</v>
      </c>
      <c r="E20" s="80">
        <v>61091725</v>
      </c>
      <c r="F20" s="57">
        <f>IF(E$28=0,"_",ROUND(E20/E$28*100,2))</f>
        <v>30.11</v>
      </c>
      <c r="G20" s="55">
        <f>C20-E20</f>
        <v>-3797743</v>
      </c>
      <c r="H20" s="57">
        <f>IF(E20=0,"_",ROUND(G20/E20*100,2))</f>
        <v>-6.22</v>
      </c>
    </row>
    <row r="21" spans="1:8" s="13" customFormat="1" ht="16.5" customHeight="1">
      <c r="A21" s="63"/>
      <c r="B21" s="40" t="s">
        <v>18</v>
      </c>
      <c r="C21" s="81"/>
      <c r="D21" s="57"/>
      <c r="E21" s="81"/>
      <c r="F21" s="57"/>
      <c r="G21" s="56"/>
      <c r="H21" s="57"/>
    </row>
    <row r="22" spans="1:8" s="13" customFormat="1" ht="16.5" customHeight="1">
      <c r="A22" s="63"/>
      <c r="B22" s="39" t="s">
        <v>19</v>
      </c>
      <c r="C22" s="80">
        <v>7769671</v>
      </c>
      <c r="D22" s="57">
        <f>IF(C$28=0,"_",ROUND(C22/C$28*100,2))</f>
        <v>3.79</v>
      </c>
      <c r="E22" s="80">
        <v>8046665</v>
      </c>
      <c r="F22" s="57">
        <v>3.96</v>
      </c>
      <c r="G22" s="55">
        <f>C22-E22</f>
        <v>-276994</v>
      </c>
      <c r="H22" s="57">
        <f>IF(E22=0,"_",ROUND(G22/E22*100,2))</f>
        <v>-3.44</v>
      </c>
    </row>
    <row r="23" spans="1:8" s="13" customFormat="1" ht="16.5" customHeight="1">
      <c r="A23" s="63"/>
      <c r="B23" s="40" t="s">
        <v>20</v>
      </c>
      <c r="C23" s="81"/>
      <c r="D23" s="57"/>
      <c r="E23" s="81"/>
      <c r="F23" s="57"/>
      <c r="G23" s="56"/>
      <c r="H23" s="57"/>
    </row>
    <row r="24" spans="1:8" s="13" customFormat="1" ht="16.5" customHeight="1">
      <c r="A24" s="63"/>
      <c r="B24" s="39" t="s">
        <v>10</v>
      </c>
      <c r="C24" s="80">
        <v>1326106</v>
      </c>
      <c r="D24" s="57">
        <f>IF(C$28=0,"_",ROUND(C24/C$28*100,2))</f>
        <v>0.65</v>
      </c>
      <c r="E24" s="80">
        <v>644565</v>
      </c>
      <c r="F24" s="57">
        <f>IF(E$28=0,"_",ROUND(E24/E$28*100,2))</f>
        <v>0.32</v>
      </c>
      <c r="G24" s="55">
        <f>C24-E24</f>
        <v>681541</v>
      </c>
      <c r="H24" s="57">
        <f>IF(E24=0,"_",ROUND(G24/E24*100,2))</f>
        <v>105.74</v>
      </c>
    </row>
    <row r="25" spans="1:8" s="13" customFormat="1" ht="16.5" customHeight="1">
      <c r="A25" s="63"/>
      <c r="B25" s="40" t="s">
        <v>11</v>
      </c>
      <c r="C25" s="81"/>
      <c r="D25" s="57"/>
      <c r="E25" s="81"/>
      <c r="F25" s="57"/>
      <c r="G25" s="56"/>
      <c r="H25" s="57"/>
    </row>
    <row r="26" spans="1:8" s="13" customFormat="1" ht="16.5" customHeight="1">
      <c r="A26" s="63"/>
      <c r="B26" s="39" t="s">
        <v>12</v>
      </c>
      <c r="C26" s="80">
        <v>12643</v>
      </c>
      <c r="D26" s="57">
        <v>0</v>
      </c>
      <c r="E26" s="80">
        <v>13337</v>
      </c>
      <c r="F26" s="57">
        <f>IF(E$28=0,"_",ROUND(E26/E$28*100,2))</f>
        <v>0.01</v>
      </c>
      <c r="G26" s="55">
        <f>C26-E26</f>
        <v>-694</v>
      </c>
      <c r="H26" s="57">
        <f>IF(E26=0,"_",ROUND(G26/E26*100,2))</f>
        <v>-5.2</v>
      </c>
    </row>
    <row r="27" spans="1:8" s="13" customFormat="1" ht="16.5" customHeight="1">
      <c r="A27" s="64"/>
      <c r="B27" s="42" t="s">
        <v>13</v>
      </c>
      <c r="C27" s="81"/>
      <c r="D27" s="58"/>
      <c r="E27" s="81"/>
      <c r="F27" s="58"/>
      <c r="G27" s="56"/>
      <c r="H27" s="58"/>
    </row>
    <row r="28" spans="1:8" s="13" customFormat="1" ht="21" customHeight="1">
      <c r="A28" s="78" t="s">
        <v>23</v>
      </c>
      <c r="B28" s="77"/>
      <c r="C28" s="32">
        <f>SUM(C16:C27)</f>
        <v>204980831</v>
      </c>
      <c r="D28" s="31">
        <f>IF(C$28=0,"_",ROUND(C28/C$28*100,2))</f>
        <v>100</v>
      </c>
      <c r="E28" s="32">
        <f>SUM(E16:E27)</f>
        <v>202916048</v>
      </c>
      <c r="F28" s="31">
        <f>IF(E$28=0,"_",ROUND(E28/E$28*100,2))</f>
        <v>100</v>
      </c>
      <c r="G28" s="32">
        <f>SUM(G16:G27)</f>
        <v>2064783</v>
      </c>
      <c r="H28" s="31">
        <f>IF(E28=0,"_",ROUND(G28/E28*100,2))</f>
        <v>1.02</v>
      </c>
    </row>
    <row r="29" spans="1:8" s="13" customFormat="1" ht="18" customHeight="1">
      <c r="A29" s="33" t="s">
        <v>48</v>
      </c>
      <c r="B29" s="13" t="s">
        <v>52</v>
      </c>
      <c r="D29" s="53"/>
      <c r="H29" s="43"/>
    </row>
    <row r="30" s="13" customFormat="1" ht="18" customHeight="1">
      <c r="B30" s="13" t="s">
        <v>67</v>
      </c>
    </row>
    <row r="31" ht="18" customHeight="1">
      <c r="A31" s="1"/>
    </row>
  </sheetData>
  <mergeCells count="75">
    <mergeCell ref="A1:H1"/>
    <mergeCell ref="A2:H2"/>
    <mergeCell ref="A6:A15"/>
    <mergeCell ref="C6:C7"/>
    <mergeCell ref="D6:D7"/>
    <mergeCell ref="E6:E7"/>
    <mergeCell ref="C10:C11"/>
    <mergeCell ref="D10:D11"/>
    <mergeCell ref="E10:E11"/>
    <mergeCell ref="C14:C15"/>
    <mergeCell ref="D14:D15"/>
    <mergeCell ref="E14:E15"/>
    <mergeCell ref="F6:F7"/>
    <mergeCell ref="G6:G7"/>
    <mergeCell ref="F10:F11"/>
    <mergeCell ref="G10:G11"/>
    <mergeCell ref="F14:F15"/>
    <mergeCell ref="G14:G15"/>
    <mergeCell ref="H6:H7"/>
    <mergeCell ref="C8:C9"/>
    <mergeCell ref="D8:D9"/>
    <mergeCell ref="E8:E9"/>
    <mergeCell ref="F8:F9"/>
    <mergeCell ref="G8:G9"/>
    <mergeCell ref="H8:H9"/>
    <mergeCell ref="H10:H11"/>
    <mergeCell ref="C12:C13"/>
    <mergeCell ref="D12:D13"/>
    <mergeCell ref="E12:E13"/>
    <mergeCell ref="F12:F13"/>
    <mergeCell ref="G12:G13"/>
    <mergeCell ref="H12:H13"/>
    <mergeCell ref="H14:H15"/>
    <mergeCell ref="A16:A27"/>
    <mergeCell ref="C16:C17"/>
    <mergeCell ref="D16:D17"/>
    <mergeCell ref="E16:E17"/>
    <mergeCell ref="F16:F17"/>
    <mergeCell ref="G16:G17"/>
    <mergeCell ref="H16:H17"/>
    <mergeCell ref="C18:C19"/>
    <mergeCell ref="D18:D19"/>
    <mergeCell ref="E18:E19"/>
    <mergeCell ref="F18:F19"/>
    <mergeCell ref="G22:G23"/>
    <mergeCell ref="H22:H23"/>
    <mergeCell ref="G18:G19"/>
    <mergeCell ref="H18:H19"/>
    <mergeCell ref="G20:G21"/>
    <mergeCell ref="H20:H21"/>
    <mergeCell ref="C20:C21"/>
    <mergeCell ref="D20:D21"/>
    <mergeCell ref="E20:E21"/>
    <mergeCell ref="F20:F21"/>
    <mergeCell ref="G24:G25"/>
    <mergeCell ref="H24:H25"/>
    <mergeCell ref="C22:C23"/>
    <mergeCell ref="D22:D23"/>
    <mergeCell ref="C24:C25"/>
    <mergeCell ref="D24:D25"/>
    <mergeCell ref="E24:E25"/>
    <mergeCell ref="F24:F25"/>
    <mergeCell ref="E22:E23"/>
    <mergeCell ref="F22:F23"/>
    <mergeCell ref="G26:G27"/>
    <mergeCell ref="H26:H27"/>
    <mergeCell ref="A28:B28"/>
    <mergeCell ref="C26:C27"/>
    <mergeCell ref="D26:D27"/>
    <mergeCell ref="E26:E27"/>
    <mergeCell ref="F26:F27"/>
    <mergeCell ref="G4:H4"/>
    <mergeCell ref="E4:F4"/>
    <mergeCell ref="C4:D4"/>
    <mergeCell ref="A4:B5"/>
  </mergeCells>
  <printOptions horizontalCentered="1" verticalCentered="1"/>
  <pageMargins left="0.7874015748031497" right="0.7874015748031497" top="0.7874015748031497" bottom="0.5905511811023623" header="0" footer="0"/>
  <pageSetup horizontalDpi="600" verticalDpi="600" orientation="landscape" paperSize="9" r:id="rId2"/>
  <headerFooter alignWithMargins="0">
    <oddFooter xml:space="preserve">&amp;C&amp;"標楷體,標準"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75" zoomScaleNormal="75" workbookViewId="0" topLeftCell="A1">
      <selection activeCell="B35" sqref="B35"/>
    </sheetView>
  </sheetViews>
  <sheetFormatPr defaultColWidth="9.00390625" defaultRowHeight="16.5"/>
  <cols>
    <col min="1" max="1" width="5.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3" customHeight="1">
      <c r="A1" s="65" t="s">
        <v>69</v>
      </c>
      <c r="B1" s="65"/>
      <c r="C1" s="65"/>
      <c r="D1" s="65"/>
      <c r="E1" s="65"/>
      <c r="F1" s="65"/>
      <c r="G1" s="65"/>
      <c r="H1" s="65"/>
    </row>
    <row r="2" spans="1:8" ht="19.5">
      <c r="A2" s="66" t="s">
        <v>70</v>
      </c>
      <c r="B2" s="66"/>
      <c r="C2" s="66"/>
      <c r="D2" s="66"/>
      <c r="E2" s="66"/>
      <c r="F2" s="66"/>
      <c r="G2" s="66"/>
      <c r="H2" s="66"/>
    </row>
    <row r="3" ht="19.5">
      <c r="H3" s="14" t="s">
        <v>90</v>
      </c>
    </row>
    <row r="4" spans="1:8" ht="16.5">
      <c r="A4" s="79" t="s">
        <v>0</v>
      </c>
      <c r="B4" s="54"/>
      <c r="C4" s="78" t="s">
        <v>71</v>
      </c>
      <c r="D4" s="76"/>
      <c r="E4" s="78" t="s">
        <v>76</v>
      </c>
      <c r="F4" s="77"/>
      <c r="G4" s="76" t="s">
        <v>1</v>
      </c>
      <c r="H4" s="77"/>
    </row>
    <row r="5" spans="1:8" ht="16.5">
      <c r="A5" s="60"/>
      <c r="B5" s="61"/>
      <c r="C5" s="36" t="s">
        <v>2</v>
      </c>
      <c r="D5" s="37" t="s">
        <v>87</v>
      </c>
      <c r="E5" s="38" t="s">
        <v>2</v>
      </c>
      <c r="F5" s="36" t="s">
        <v>87</v>
      </c>
      <c r="G5" s="37" t="s">
        <v>2</v>
      </c>
      <c r="H5" s="36" t="s">
        <v>88</v>
      </c>
    </row>
    <row r="6" spans="1:8" ht="16.5" customHeight="1">
      <c r="A6" s="62" t="s">
        <v>3</v>
      </c>
      <c r="B6" s="39" t="s">
        <v>4</v>
      </c>
      <c r="C6" s="80">
        <v>120480520</v>
      </c>
      <c r="D6" s="82">
        <f>IF(C$28=0,"_",ROUND(C6/C$28*100,2))</f>
        <v>59.71</v>
      </c>
      <c r="E6" s="80">
        <v>129352018</v>
      </c>
      <c r="F6" s="82">
        <f>IF(E$28=0,"_",ROUND(E6/E$28*100,2))</f>
        <v>62.84</v>
      </c>
      <c r="G6" s="55">
        <f>C6-E6</f>
        <v>-8871498</v>
      </c>
      <c r="H6" s="82">
        <f>IF(E6=0,"_",ROUND(G6/E6*100,2))</f>
        <v>-6.86</v>
      </c>
    </row>
    <row r="7" spans="1:8" ht="16.5" customHeight="1">
      <c r="A7" s="63"/>
      <c r="B7" s="40" t="s">
        <v>5</v>
      </c>
      <c r="C7" s="81"/>
      <c r="D7" s="57"/>
      <c r="E7" s="81"/>
      <c r="F7" s="57"/>
      <c r="G7" s="56"/>
      <c r="H7" s="57"/>
    </row>
    <row r="8" spans="1:8" ht="16.5" customHeight="1">
      <c r="A8" s="63"/>
      <c r="B8" s="39" t="s">
        <v>6</v>
      </c>
      <c r="C8" s="80">
        <v>32653327</v>
      </c>
      <c r="D8" s="57">
        <f>IF(C$28=0,"_",ROUND(C8/C$28*100,2))</f>
        <v>16.18</v>
      </c>
      <c r="E8" s="80">
        <v>31396278</v>
      </c>
      <c r="F8" s="57">
        <v>15.26</v>
      </c>
      <c r="G8" s="55">
        <f>C8-E8</f>
        <v>1257049</v>
      </c>
      <c r="H8" s="57">
        <f>IF(E8=0,"_",ROUND(G8/E8*100,2))</f>
        <v>4</v>
      </c>
    </row>
    <row r="9" spans="1:8" ht="16.5" customHeight="1">
      <c r="A9" s="63"/>
      <c r="B9" s="40" t="s">
        <v>7</v>
      </c>
      <c r="C9" s="81"/>
      <c r="D9" s="57"/>
      <c r="E9" s="81"/>
      <c r="F9" s="57"/>
      <c r="G9" s="56"/>
      <c r="H9" s="57"/>
    </row>
    <row r="10" spans="1:8" ht="16.5" customHeight="1">
      <c r="A10" s="63"/>
      <c r="B10" s="39" t="s">
        <v>8</v>
      </c>
      <c r="C10" s="80">
        <v>47221773</v>
      </c>
      <c r="D10" s="57">
        <f>IF(C$28=0,"_",ROUND(C10/C$28*100,2))</f>
        <v>23.4</v>
      </c>
      <c r="E10" s="80">
        <v>44382836</v>
      </c>
      <c r="F10" s="57">
        <f>IF(E$28=0,"_",ROUND(E10/E$28*100,2))</f>
        <v>21.56</v>
      </c>
      <c r="G10" s="55">
        <f>C10-E10</f>
        <v>2838937</v>
      </c>
      <c r="H10" s="57">
        <f>IF(E10=0,"_",ROUND(G10/E10*100,2))</f>
        <v>6.4</v>
      </c>
    </row>
    <row r="11" spans="1:8" ht="16.5" customHeight="1">
      <c r="A11" s="63"/>
      <c r="B11" s="40" t="s">
        <v>9</v>
      </c>
      <c r="C11" s="81"/>
      <c r="D11" s="57"/>
      <c r="E11" s="81"/>
      <c r="F11" s="57"/>
      <c r="G11" s="56"/>
      <c r="H11" s="57"/>
    </row>
    <row r="12" spans="1:8" ht="16.5" customHeight="1">
      <c r="A12" s="63"/>
      <c r="B12" s="39" t="s">
        <v>10</v>
      </c>
      <c r="C12" s="80">
        <v>1367778</v>
      </c>
      <c r="D12" s="57">
        <f>IF(C$28=0,"_",ROUND(C12/C$28*100,2))</f>
        <v>0.68</v>
      </c>
      <c r="E12" s="80">
        <v>658702</v>
      </c>
      <c r="F12" s="57">
        <f>IF(E$28=0,"_",ROUND(E12/E$28*100,2))</f>
        <v>0.32</v>
      </c>
      <c r="G12" s="55">
        <f>C12-E12</f>
        <v>709076</v>
      </c>
      <c r="H12" s="57">
        <f>IF(E12=0,"_",ROUND(G12/E12*100,2))</f>
        <v>107.65</v>
      </c>
    </row>
    <row r="13" spans="1:8" ht="16.5" customHeight="1">
      <c r="A13" s="63"/>
      <c r="B13" s="40" t="s">
        <v>11</v>
      </c>
      <c r="C13" s="81"/>
      <c r="D13" s="57"/>
      <c r="E13" s="81"/>
      <c r="F13" s="57"/>
      <c r="G13" s="56"/>
      <c r="H13" s="57"/>
    </row>
    <row r="14" spans="1:8" ht="16.5" customHeight="1">
      <c r="A14" s="63"/>
      <c r="B14" s="39" t="s">
        <v>12</v>
      </c>
      <c r="C14" s="80">
        <v>48664</v>
      </c>
      <c r="D14" s="57">
        <v>0.03</v>
      </c>
      <c r="E14" s="80">
        <v>45975</v>
      </c>
      <c r="F14" s="57">
        <f>IF(E$28=0,"_",ROUND(E14/E$28*100,2))</f>
        <v>0.02</v>
      </c>
      <c r="G14" s="84">
        <f>C14-E14</f>
        <v>2689</v>
      </c>
      <c r="H14" s="57">
        <f>IF(E14=0,"_",ROUND(G14/E14*100,2))</f>
        <v>5.85</v>
      </c>
    </row>
    <row r="15" spans="1:8" ht="16.5" customHeight="1">
      <c r="A15" s="64"/>
      <c r="B15" s="40" t="s">
        <v>13</v>
      </c>
      <c r="C15" s="83"/>
      <c r="D15" s="58"/>
      <c r="E15" s="83"/>
      <c r="F15" s="58"/>
      <c r="G15" s="85"/>
      <c r="H15" s="58"/>
    </row>
    <row r="16" spans="1:8" ht="16.5" customHeight="1">
      <c r="A16" s="62" t="s">
        <v>14</v>
      </c>
      <c r="B16" s="41" t="s">
        <v>15</v>
      </c>
      <c r="C16" s="80">
        <v>66481747</v>
      </c>
      <c r="D16" s="82">
        <f>IF(C$28=0,"_",ROUND(C16/C$28*100,2))</f>
        <v>32.95</v>
      </c>
      <c r="E16" s="80">
        <v>64158691</v>
      </c>
      <c r="F16" s="82">
        <f>IF(E$28=0,"_",ROUND(E16/E$28*100,2))</f>
        <v>31.17</v>
      </c>
      <c r="G16" s="55">
        <f>C16-E16</f>
        <v>2323056</v>
      </c>
      <c r="H16" s="82">
        <f>IF(E16=0,"_",ROUND(G16/E16*100,2))</f>
        <v>3.62</v>
      </c>
    </row>
    <row r="17" spans="1:8" ht="16.5" customHeight="1">
      <c r="A17" s="63"/>
      <c r="B17" s="40" t="s">
        <v>16</v>
      </c>
      <c r="C17" s="81"/>
      <c r="D17" s="57"/>
      <c r="E17" s="81"/>
      <c r="F17" s="57"/>
      <c r="G17" s="56"/>
      <c r="H17" s="57"/>
    </row>
    <row r="18" spans="1:8" ht="16.5" customHeight="1">
      <c r="A18" s="63"/>
      <c r="B18" s="39" t="s">
        <v>21</v>
      </c>
      <c r="C18" s="80">
        <v>71210435</v>
      </c>
      <c r="D18" s="57">
        <f>IF(C$28=0,"_",ROUND(C18/C$28*100,2))</f>
        <v>35.29</v>
      </c>
      <c r="E18" s="80">
        <v>68215851</v>
      </c>
      <c r="F18" s="57">
        <f>IF(E$28=0,"_",ROUND(E18/E$28*100,2))</f>
        <v>33.14</v>
      </c>
      <c r="G18" s="55">
        <f>C18-E18</f>
        <v>2994584</v>
      </c>
      <c r="H18" s="57">
        <f>IF(E18=0,"_",ROUND(G18/E18*100,2))</f>
        <v>4.39</v>
      </c>
    </row>
    <row r="19" spans="1:8" ht="16.5" customHeight="1">
      <c r="A19" s="63"/>
      <c r="B19" s="40" t="s">
        <v>22</v>
      </c>
      <c r="C19" s="81"/>
      <c r="D19" s="57"/>
      <c r="E19" s="81"/>
      <c r="F19" s="57"/>
      <c r="G19" s="56"/>
      <c r="H19" s="57"/>
    </row>
    <row r="20" spans="1:8" ht="16.5" customHeight="1">
      <c r="A20" s="63"/>
      <c r="B20" s="39" t="s">
        <v>17</v>
      </c>
      <c r="C20" s="80">
        <v>58118622</v>
      </c>
      <c r="D20" s="57">
        <f>IF(C$28=0,"_",ROUND(C20/C$28*100,2))</f>
        <v>28.8</v>
      </c>
      <c r="E20" s="80">
        <v>67994271</v>
      </c>
      <c r="F20" s="57">
        <f>IF(E$28=0,"_",ROUND(E20/E$28*100,2))</f>
        <v>33.03</v>
      </c>
      <c r="G20" s="55">
        <f>C20-E20</f>
        <v>-9875649</v>
      </c>
      <c r="H20" s="57">
        <f>IF(E20=0,"_",ROUND(G20/E20*100,2))</f>
        <v>-14.52</v>
      </c>
    </row>
    <row r="21" spans="1:8" ht="16.5" customHeight="1">
      <c r="A21" s="63"/>
      <c r="B21" s="40" t="s">
        <v>18</v>
      </c>
      <c r="C21" s="81"/>
      <c r="D21" s="57"/>
      <c r="E21" s="81"/>
      <c r="F21" s="57"/>
      <c r="G21" s="56"/>
      <c r="H21" s="57"/>
    </row>
    <row r="22" spans="1:8" ht="16.5" customHeight="1">
      <c r="A22" s="63"/>
      <c r="B22" s="39" t="s">
        <v>19</v>
      </c>
      <c r="C22" s="80">
        <v>4544816</v>
      </c>
      <c r="D22" s="57">
        <f>IF(C$28=0,"_",ROUND(C22/C$28*100,2))</f>
        <v>2.25</v>
      </c>
      <c r="E22" s="80">
        <v>4762319</v>
      </c>
      <c r="F22" s="57">
        <v>2.32</v>
      </c>
      <c r="G22" s="55">
        <f>C22-E22</f>
        <v>-217503</v>
      </c>
      <c r="H22" s="57">
        <f>IF(E22=0,"_",ROUND(G22/E22*100,2))</f>
        <v>-4.57</v>
      </c>
    </row>
    <row r="23" spans="1:8" ht="16.5" customHeight="1">
      <c r="A23" s="63"/>
      <c r="B23" s="40" t="s">
        <v>20</v>
      </c>
      <c r="C23" s="81"/>
      <c r="D23" s="57"/>
      <c r="E23" s="81"/>
      <c r="F23" s="57"/>
      <c r="G23" s="56"/>
      <c r="H23" s="57"/>
    </row>
    <row r="24" spans="1:8" ht="16.5" customHeight="1">
      <c r="A24" s="63"/>
      <c r="B24" s="39" t="s">
        <v>10</v>
      </c>
      <c r="C24" s="80">
        <v>1367778</v>
      </c>
      <c r="D24" s="57">
        <f>IF(C$28=0,"_",ROUND(C24/C$28*100,2))</f>
        <v>0.68</v>
      </c>
      <c r="E24" s="80">
        <v>658702</v>
      </c>
      <c r="F24" s="57">
        <f>IF(E$28=0,"_",ROUND(E24/E$28*100,2))</f>
        <v>0.32</v>
      </c>
      <c r="G24" s="55">
        <f>C24-E24</f>
        <v>709076</v>
      </c>
      <c r="H24" s="57">
        <f>IF(E24=0,"_",ROUND(G24/E24*100,2))</f>
        <v>107.65</v>
      </c>
    </row>
    <row r="25" spans="1:8" ht="16.5" customHeight="1">
      <c r="A25" s="63"/>
      <c r="B25" s="40" t="s">
        <v>11</v>
      </c>
      <c r="C25" s="81"/>
      <c r="D25" s="57"/>
      <c r="E25" s="81"/>
      <c r="F25" s="57"/>
      <c r="G25" s="56"/>
      <c r="H25" s="57"/>
    </row>
    <row r="26" spans="1:8" ht="16.5" customHeight="1">
      <c r="A26" s="63"/>
      <c r="B26" s="39" t="s">
        <v>12</v>
      </c>
      <c r="C26" s="80">
        <v>48664</v>
      </c>
      <c r="D26" s="57">
        <v>0.03</v>
      </c>
      <c r="E26" s="80">
        <v>45975</v>
      </c>
      <c r="F26" s="57">
        <f>IF(E$28=0,"_",ROUND(E26/E$28*100,2))</f>
        <v>0.02</v>
      </c>
      <c r="G26" s="55">
        <f>C26-E26</f>
        <v>2689</v>
      </c>
      <c r="H26" s="57">
        <f>IF(E26=0,"_",ROUND(G26/E26*100,2))</f>
        <v>5.85</v>
      </c>
    </row>
    <row r="27" spans="1:8" ht="16.5" customHeight="1">
      <c r="A27" s="64"/>
      <c r="B27" s="42" t="s">
        <v>13</v>
      </c>
      <c r="C27" s="81"/>
      <c r="D27" s="58"/>
      <c r="E27" s="81"/>
      <c r="F27" s="58"/>
      <c r="G27" s="56"/>
      <c r="H27" s="58"/>
    </row>
    <row r="28" spans="1:8" ht="21" customHeight="1">
      <c r="A28" s="78" t="s">
        <v>23</v>
      </c>
      <c r="B28" s="77"/>
      <c r="C28" s="32">
        <f>SUM(C16:C27)</f>
        <v>201772062</v>
      </c>
      <c r="D28" s="31">
        <f>IF(C$28=0,"_",ROUND(C28/C$28*100,2))</f>
        <v>100</v>
      </c>
      <c r="E28" s="32">
        <f>SUM(E16:E27)</f>
        <v>205835809</v>
      </c>
      <c r="F28" s="31">
        <f>IF(E$28=0,"_",ROUND(E28/E$28*100,2))</f>
        <v>100</v>
      </c>
      <c r="G28" s="32">
        <f>SUM(G16:G27)</f>
        <v>-4063747</v>
      </c>
      <c r="H28" s="31">
        <f>IF(E28=0,"_",ROUND(G28/E28*100,2))</f>
        <v>-1.97</v>
      </c>
    </row>
    <row r="29" spans="1:2" ht="18" customHeight="1">
      <c r="A29" s="33" t="s">
        <v>48</v>
      </c>
      <c r="B29" s="13" t="s">
        <v>53</v>
      </c>
    </row>
    <row r="30" ht="18" customHeight="1">
      <c r="B30" s="13" t="s">
        <v>54</v>
      </c>
    </row>
    <row r="31" ht="18" customHeight="1">
      <c r="B31" s="13" t="s">
        <v>55</v>
      </c>
    </row>
  </sheetData>
  <mergeCells count="75">
    <mergeCell ref="G26:G27"/>
    <mergeCell ref="H26:H27"/>
    <mergeCell ref="A28:B28"/>
    <mergeCell ref="A1:H1"/>
    <mergeCell ref="A2:H2"/>
    <mergeCell ref="C26:C27"/>
    <mergeCell ref="D26:D27"/>
    <mergeCell ref="E26:E27"/>
    <mergeCell ref="F26:F27"/>
    <mergeCell ref="G22:G23"/>
    <mergeCell ref="H22:H23"/>
    <mergeCell ref="C24:C25"/>
    <mergeCell ref="D24:D25"/>
    <mergeCell ref="E24:E25"/>
    <mergeCell ref="F24:F25"/>
    <mergeCell ref="G24:G25"/>
    <mergeCell ref="H24:H25"/>
    <mergeCell ref="C22:C23"/>
    <mergeCell ref="D22:D23"/>
    <mergeCell ref="E22:E23"/>
    <mergeCell ref="H18:H19"/>
    <mergeCell ref="C20:C21"/>
    <mergeCell ref="D20:D21"/>
    <mergeCell ref="E20:E21"/>
    <mergeCell ref="F20:F21"/>
    <mergeCell ref="G20:G21"/>
    <mergeCell ref="H20:H21"/>
    <mergeCell ref="C18:C19"/>
    <mergeCell ref="F18:F19"/>
    <mergeCell ref="F22:F23"/>
    <mergeCell ref="G18:G19"/>
    <mergeCell ref="F16:F17"/>
    <mergeCell ref="G16:G17"/>
    <mergeCell ref="H16:H17"/>
    <mergeCell ref="A6:A15"/>
    <mergeCell ref="A16:A27"/>
    <mergeCell ref="C16:C17"/>
    <mergeCell ref="D16:D17"/>
    <mergeCell ref="E16:E17"/>
    <mergeCell ref="D18:D19"/>
    <mergeCell ref="E18:E19"/>
    <mergeCell ref="G12:G13"/>
    <mergeCell ref="H12:H13"/>
    <mergeCell ref="H14:H15"/>
    <mergeCell ref="C12:C13"/>
    <mergeCell ref="D12:D13"/>
    <mergeCell ref="E12:E13"/>
    <mergeCell ref="F12:F13"/>
    <mergeCell ref="F14:F15"/>
    <mergeCell ref="G14:G15"/>
    <mergeCell ref="H8:H9"/>
    <mergeCell ref="C6:C7"/>
    <mergeCell ref="F10:F11"/>
    <mergeCell ref="G10:G11"/>
    <mergeCell ref="H10:H11"/>
    <mergeCell ref="D8:D9"/>
    <mergeCell ref="E8:E9"/>
    <mergeCell ref="F8:F9"/>
    <mergeCell ref="G8:G9"/>
    <mergeCell ref="A4:B5"/>
    <mergeCell ref="C4:D4"/>
    <mergeCell ref="E4:F4"/>
    <mergeCell ref="D6:D7"/>
    <mergeCell ref="E6:E7"/>
    <mergeCell ref="F6:F7"/>
    <mergeCell ref="G4:H4"/>
    <mergeCell ref="C14:C15"/>
    <mergeCell ref="D14:D15"/>
    <mergeCell ref="E14:E15"/>
    <mergeCell ref="C10:C11"/>
    <mergeCell ref="D10:D11"/>
    <mergeCell ref="E10:E11"/>
    <mergeCell ref="G6:G7"/>
    <mergeCell ref="H6:H7"/>
    <mergeCell ref="C8:C9"/>
  </mergeCells>
  <printOptions horizontalCentered="1" verticalCentered="1"/>
  <pageMargins left="0.5905511811023623" right="0.5905511811023623" top="0.5905511811023623" bottom="0.5905511811023623" header="0" footer="0"/>
  <pageSetup fitToHeight="1" fitToWidth="1" horizontalDpi="600" verticalDpi="600" orientation="landscape" paperSize="9" scale="99" r:id="rId2"/>
  <headerFooter alignWithMargins="0">
    <oddFooter xml:space="preserve">&amp;C&amp;"標楷體,標準" &amp;P </oddFooter>
  </headerFooter>
  <drawing r:id="rId1"/>
</worksheet>
</file>

<file path=xl/worksheets/sheet5.xml><?xml version="1.0" encoding="utf-8"?>
<worksheet xmlns="http://schemas.openxmlformats.org/spreadsheetml/2006/main" xmlns:r="http://schemas.openxmlformats.org/officeDocument/2006/relationships">
  <dimension ref="A1:H23"/>
  <sheetViews>
    <sheetView tabSelected="1" workbookViewId="0" topLeftCell="A1">
      <selection activeCell="B24" sqref="B24"/>
    </sheetView>
  </sheetViews>
  <sheetFormatPr defaultColWidth="9.00390625" defaultRowHeight="16.5"/>
  <cols>
    <col min="1" max="1" width="7.125" style="2" customWidth="1"/>
    <col min="2" max="2" width="43.625" style="2" customWidth="1"/>
    <col min="3" max="4" width="25.625" style="2" customWidth="1"/>
    <col min="5" max="16384" width="9.00390625" style="2" customWidth="1"/>
  </cols>
  <sheetData>
    <row r="1" spans="1:8" ht="33" customHeight="1">
      <c r="A1" s="87" t="s">
        <v>45</v>
      </c>
      <c r="B1" s="87"/>
      <c r="C1" s="87"/>
      <c r="D1" s="87"/>
      <c r="E1" s="87"/>
      <c r="F1" s="87"/>
      <c r="G1" s="87"/>
      <c r="H1" s="87"/>
    </row>
    <row r="2" spans="1:4" ht="20.25" customHeight="1">
      <c r="A2" s="90" t="s">
        <v>70</v>
      </c>
      <c r="B2" s="90"/>
      <c r="C2" s="90"/>
      <c r="D2" s="90"/>
    </row>
    <row r="3" ht="18" customHeight="1">
      <c r="D3" s="3" t="s">
        <v>89</v>
      </c>
    </row>
    <row r="4" spans="1:4" s="4" customFormat="1" ht="36" customHeight="1">
      <c r="A4" s="89" t="s">
        <v>31</v>
      </c>
      <c r="B4" s="89"/>
      <c r="C4" s="6" t="s">
        <v>46</v>
      </c>
      <c r="D4" s="6" t="s">
        <v>44</v>
      </c>
    </row>
    <row r="5" spans="1:4" s="4" customFormat="1" ht="30" customHeight="1">
      <c r="A5" s="7" t="s">
        <v>32</v>
      </c>
      <c r="B5" s="5" t="s">
        <v>77</v>
      </c>
      <c r="C5" s="11">
        <v>36140587</v>
      </c>
      <c r="D5" s="11">
        <v>35903030</v>
      </c>
    </row>
    <row r="6" spans="1:4" ht="30" customHeight="1">
      <c r="A6" s="7" t="s">
        <v>33</v>
      </c>
      <c r="B6" s="5" t="s">
        <v>78</v>
      </c>
      <c r="C6" s="11">
        <v>32666764</v>
      </c>
      <c r="D6" s="11">
        <v>43229562</v>
      </c>
    </row>
    <row r="7" spans="1:4" ht="30" customHeight="1">
      <c r="A7" s="7" t="s">
        <v>34</v>
      </c>
      <c r="B7" s="5" t="s">
        <v>86</v>
      </c>
      <c r="C7" s="11">
        <v>21641217</v>
      </c>
      <c r="D7" s="11">
        <v>19870595</v>
      </c>
    </row>
    <row r="8" spans="1:4" ht="30" customHeight="1">
      <c r="A8" s="7" t="s">
        <v>35</v>
      </c>
      <c r="B8" s="5" t="s">
        <v>79</v>
      </c>
      <c r="C8" s="11">
        <v>17208354</v>
      </c>
      <c r="D8" s="11">
        <v>14434425</v>
      </c>
    </row>
    <row r="9" spans="1:4" ht="30" customHeight="1">
      <c r="A9" s="7" t="s">
        <v>36</v>
      </c>
      <c r="B9" s="5" t="s">
        <v>80</v>
      </c>
      <c r="C9" s="11">
        <v>10646685</v>
      </c>
      <c r="D9" s="11">
        <v>4695822</v>
      </c>
    </row>
    <row r="10" spans="1:4" ht="30" customHeight="1">
      <c r="A10" s="7" t="s">
        <v>37</v>
      </c>
      <c r="B10" s="5" t="s">
        <v>81</v>
      </c>
      <c r="C10" s="11">
        <v>9143874</v>
      </c>
      <c r="D10" s="11">
        <v>8162790</v>
      </c>
    </row>
    <row r="11" spans="1:4" ht="30" customHeight="1">
      <c r="A11" s="7" t="s">
        <v>38</v>
      </c>
      <c r="B11" s="5" t="s">
        <v>82</v>
      </c>
      <c r="C11" s="11">
        <v>7104256</v>
      </c>
      <c r="D11" s="11">
        <v>4380507</v>
      </c>
    </row>
    <row r="12" spans="1:4" ht="30" customHeight="1">
      <c r="A12" s="7" t="s">
        <v>39</v>
      </c>
      <c r="B12" s="5" t="s">
        <v>83</v>
      </c>
      <c r="C12" s="11">
        <v>6234632</v>
      </c>
      <c r="D12" s="11">
        <v>4617181</v>
      </c>
    </row>
    <row r="13" spans="1:4" ht="30" customHeight="1">
      <c r="A13" s="7" t="s">
        <v>40</v>
      </c>
      <c r="B13" s="5" t="s">
        <v>84</v>
      </c>
      <c r="C13" s="11">
        <v>5343595</v>
      </c>
      <c r="D13" s="11">
        <v>6868990</v>
      </c>
    </row>
    <row r="14" spans="1:4" ht="30" customHeight="1">
      <c r="A14" s="7" t="s">
        <v>41</v>
      </c>
      <c r="B14" s="5" t="s">
        <v>85</v>
      </c>
      <c r="C14" s="11">
        <v>5062215</v>
      </c>
      <c r="D14" s="11">
        <v>6001296</v>
      </c>
    </row>
    <row r="15" spans="1:4" ht="30" customHeight="1">
      <c r="A15" s="89" t="s">
        <v>42</v>
      </c>
      <c r="B15" s="89"/>
      <c r="C15" s="11">
        <f>SUM(C5:C14)</f>
        <v>151192179</v>
      </c>
      <c r="D15" s="11">
        <f>SUM(D5:D14)</f>
        <v>148164198</v>
      </c>
    </row>
    <row r="16" spans="1:3" ht="15.75" customHeight="1">
      <c r="A16" s="12" t="s">
        <v>48</v>
      </c>
      <c r="B16" s="8" t="s">
        <v>56</v>
      </c>
      <c r="C16" s="8"/>
    </row>
    <row r="17" spans="2:3" ht="15.75" customHeight="1">
      <c r="B17" s="8" t="s">
        <v>57</v>
      </c>
      <c r="C17" s="8"/>
    </row>
    <row r="18" spans="2:3" ht="19.5" customHeight="1">
      <c r="B18" s="9" t="s">
        <v>55</v>
      </c>
      <c r="C18" s="9"/>
    </row>
    <row r="19" spans="2:3" ht="16.5" customHeight="1">
      <c r="B19" s="9" t="s">
        <v>58</v>
      </c>
      <c r="C19" s="10"/>
    </row>
    <row r="20" spans="2:3" ht="16.5" customHeight="1">
      <c r="B20" s="10" t="s">
        <v>59</v>
      </c>
      <c r="C20" s="10"/>
    </row>
    <row r="21" spans="2:3" ht="16.5" customHeight="1">
      <c r="B21" s="91" t="s">
        <v>43</v>
      </c>
      <c r="C21" s="92"/>
    </row>
    <row r="22" spans="2:3" ht="15.75">
      <c r="B22" s="88"/>
      <c r="C22" s="88"/>
    </row>
    <row r="23" spans="2:3" ht="19.5" customHeight="1">
      <c r="B23" s="88"/>
      <c r="C23" s="88"/>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24.75" customHeight="1"/>
    <row r="46" ht="93" customHeight="1"/>
  </sheetData>
  <mergeCells count="8">
    <mergeCell ref="A1:D1"/>
    <mergeCell ref="E1:H1"/>
    <mergeCell ref="B23:C23"/>
    <mergeCell ref="A15:B15"/>
    <mergeCell ref="A4:B4"/>
    <mergeCell ref="A2:D2"/>
    <mergeCell ref="B21:C21"/>
    <mergeCell ref="B22:C22"/>
  </mergeCells>
  <printOptions horizontalCentered="1" verticalCentered="1"/>
  <pageMargins left="0.5905511811023623" right="0.5905511811023623" top="0.7874015748031497" bottom="0.5905511811023623" header="0" footer="0"/>
  <pageSetup horizontalDpi="600" verticalDpi="600" orientation="landscape" paperSize="9" r:id="rId2"/>
  <headerFooter alignWithMargins="0">
    <oddFooter xml:space="preserve">&amp;C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2010Y 04D for Taiwan Jin ACER</cp:lastModifiedBy>
  <cp:lastPrinted>2012-09-06T07:38:44Z</cp:lastPrinted>
  <dcterms:created xsi:type="dcterms:W3CDTF">2005-01-04T07:49:27Z</dcterms:created>
  <dcterms:modified xsi:type="dcterms:W3CDTF">2012-09-07T18:24:54Z</dcterms:modified>
  <cp:category/>
  <cp:version/>
  <cp:contentType/>
  <cp:contentStatus/>
</cp:coreProperties>
</file>