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490" activeTab="0"/>
  </bookViews>
  <sheets>
    <sheet name="缺考人數統計表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<sst xmlns="http://schemas.openxmlformats.org/spreadsheetml/2006/main" count="45" uniqueCount="36">
  <si>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02</t>
  </si>
  <si>
    <t>03</t>
  </si>
  <si>
    <t>04</t>
  </si>
  <si>
    <t>缺考率 (百分比)</t>
  </si>
  <si>
    <t>到考率 (百分比)</t>
  </si>
  <si>
    <t>國立員林高中</t>
  </si>
  <si>
    <t>新北市立泰山高中</t>
  </si>
  <si>
    <t>台北市立大同高中</t>
  </si>
  <si>
    <t>102年試辦國中教育會考缺考人數統計表</t>
  </si>
  <si>
    <t>地區
代碼</t>
  </si>
  <si>
    <t>主 辦 學 校</t>
  </si>
  <si>
    <t>報名人數</t>
  </si>
  <si>
    <t>3 月 30 日 (星期六)</t>
  </si>
  <si>
    <t>3 月 31 日 (星期日)</t>
  </si>
  <si>
    <t>各考區缺考
總人次</t>
  </si>
  <si>
    <t>第一節</t>
  </si>
  <si>
    <t>第二節</t>
  </si>
  <si>
    <t>第三節</t>
  </si>
  <si>
    <t>第四節</t>
  </si>
  <si>
    <t>合計</t>
  </si>
  <si>
    <t>缺 考  百分比</t>
  </si>
  <si>
    <t>地區  名稱</t>
  </si>
  <si>
    <r>
      <rPr>
        <b/>
        <sz val="16"/>
        <rFont val="標楷體"/>
        <family val="4"/>
      </rPr>
      <t>自 然</t>
    </r>
    <r>
      <rPr>
        <b/>
        <sz val="10"/>
        <color indexed="9"/>
        <rFont val="標楷體"/>
        <family val="4"/>
      </rPr>
      <t>00000000</t>
    </r>
    <r>
      <rPr>
        <b/>
        <sz val="11"/>
        <rFont val="標楷體"/>
        <family val="4"/>
      </rPr>
      <t>08：40  │
09：50</t>
    </r>
  </si>
  <si>
    <r>
      <rPr>
        <b/>
        <sz val="16"/>
        <rFont val="標楷體"/>
        <family val="4"/>
      </rPr>
      <t>英 語</t>
    </r>
    <r>
      <rPr>
        <b/>
        <sz val="10"/>
        <color indexed="9"/>
        <rFont val="標楷體"/>
        <family val="4"/>
      </rPr>
      <t>00000000</t>
    </r>
    <r>
      <rPr>
        <b/>
        <sz val="11"/>
        <rFont val="標楷體"/>
        <family val="4"/>
      </rPr>
      <t>10：50  │
12：10</t>
    </r>
  </si>
  <si>
    <r>
      <rPr>
        <b/>
        <sz val="16"/>
        <rFont val="標楷體"/>
        <family val="4"/>
      </rPr>
      <t>國 文</t>
    </r>
    <r>
      <rPr>
        <b/>
        <sz val="10"/>
        <color indexed="26"/>
        <rFont val="標楷體"/>
        <family val="4"/>
      </rPr>
      <t>0</t>
    </r>
    <r>
      <rPr>
        <b/>
        <sz val="10"/>
        <color indexed="9"/>
        <rFont val="標楷體"/>
        <family val="4"/>
      </rPr>
      <t>0000000</t>
    </r>
    <r>
      <rPr>
        <b/>
        <sz val="11"/>
        <rFont val="標楷體"/>
        <family val="4"/>
      </rPr>
      <t>14：10  │
15：20</t>
    </r>
  </si>
  <si>
    <r>
      <rPr>
        <b/>
        <sz val="12"/>
        <rFont val="標楷體"/>
        <family val="4"/>
      </rPr>
      <t>寫作測驗</t>
    </r>
    <r>
      <rPr>
        <b/>
        <sz val="10"/>
        <color indexed="9"/>
        <rFont val="標楷體"/>
        <family val="4"/>
      </rPr>
      <t>00000000</t>
    </r>
    <r>
      <rPr>
        <b/>
        <sz val="11"/>
        <rFont val="標楷體"/>
        <family val="4"/>
      </rPr>
      <t>08：40  │
09：46</t>
    </r>
  </si>
  <si>
    <r>
      <rPr>
        <b/>
        <sz val="16"/>
        <rFont val="標楷體"/>
        <family val="4"/>
      </rPr>
      <t>社 會</t>
    </r>
    <r>
      <rPr>
        <b/>
        <sz val="10"/>
        <color indexed="9"/>
        <rFont val="標楷體"/>
        <family val="4"/>
      </rPr>
      <t>000000000</t>
    </r>
    <r>
      <rPr>
        <b/>
        <sz val="11"/>
        <rFont val="標楷體"/>
        <family val="4"/>
      </rPr>
      <t>08：40  │
09：44</t>
    </r>
  </si>
  <si>
    <r>
      <rPr>
        <b/>
        <sz val="16"/>
        <rFont val="標楷體"/>
        <family val="4"/>
      </rPr>
      <t>數 學</t>
    </r>
    <r>
      <rPr>
        <b/>
        <sz val="10"/>
        <color indexed="9"/>
        <rFont val="標楷體"/>
        <family val="4"/>
      </rPr>
      <t>000000000</t>
    </r>
    <r>
      <rPr>
        <b/>
        <sz val="11"/>
        <rFont val="標楷體"/>
        <family val="4"/>
      </rPr>
      <t>08：40  │
09：44</t>
    </r>
  </si>
  <si>
    <t>北北基</t>
  </si>
  <si>
    <t>彰化地區</t>
  </si>
  <si>
    <t>台北地區</t>
  </si>
  <si>
    <t>新北地區</t>
  </si>
  <si>
    <t>基隆地區</t>
  </si>
  <si>
    <t>國立基隆女中</t>
  </si>
  <si>
    <t>01</t>
  </si>
  <si>
    <t>總計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</si>
</sst>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0.00_);[Red]\(0.00\)"/>
    <numFmt numFmtId="182" formatCode="0.0000_);[Red]\(0.0000\)"/>
    <numFmt numFmtId="183" formatCode="0.00000000_);[Red]\(0.00000000\)"/>
    <numFmt numFmtId="184" formatCode="0_);[Red]\(0\)"/>
    <numFmt numFmtId="185" formatCode="0.0000%"/>
    <numFmt numFmtId="186" formatCode="#,##0.00_);[Red]\(#,##0.00\)"/>
    <numFmt numFmtId="187" formatCode="#,##0_);[Red]\(#,##0\)"/>
    <numFmt numFmtId="188" formatCode="0_ "/>
    <numFmt numFmtId="189" formatCode="#,##0_ "/>
    <numFmt numFmtId="190" formatCode="0.0%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sz val="11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標楷體"/>
      <family val="4"/>
    </font>
    <font>
      <sz val="22"/>
      <name val="標楷體"/>
      <family val="4"/>
    </font>
    <font>
      <sz val="24"/>
      <name val="標楷體"/>
      <family val="4"/>
    </font>
    <font>
      <sz val="16"/>
      <name val="標楷體"/>
      <family val="4"/>
    </font>
    <font>
      <b/>
      <sz val="18"/>
      <name val="標楷體"/>
      <family val="4"/>
    </font>
    <font>
      <b/>
      <sz val="11"/>
      <name val="標楷體"/>
      <family val="4"/>
    </font>
    <font>
      <b/>
      <sz val="16"/>
      <name val="標楷體"/>
      <family val="4"/>
    </font>
    <font>
      <b/>
      <sz val="10"/>
      <color indexed="26"/>
      <name val="標楷體"/>
      <family val="4"/>
    </font>
    <font>
      <b/>
      <sz val="18"/>
      <color indexed="18"/>
      <name val="華康海報體W9"/>
      <family val="1"/>
    </font>
    <font>
      <b/>
      <sz val="10"/>
      <color indexed="9"/>
      <name val="標楷體"/>
      <family val="4"/>
    </font>
    <font>
      <sz val="13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8"/>
      <color indexed="12"/>
      <name val="華康海報體W9"/>
      <family val="1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3.5"/>
      <color indexed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sz val="13.5"/>
      <color theme="0"/>
      <name val="標楷體"/>
      <family val="4"/>
    </font>
    <font>
      <b/>
      <sz val="28"/>
      <color rgb="FF6600CC"/>
      <name val="華康海報體W9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20" borderId="0" applyNumberFormat="0" applyBorder="0" applyAlignment="0" applyProtection="0"/>
    <xf numFmtId="9" fontId="0" fillId="0" borderId="0" applyFont="0" applyFill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2" applyNumberFormat="0" applyAlignment="0" applyProtection="0"/>
    <xf numFmtId="0" fontId="55" fillId="21" borderId="8" applyNumberFormat="0" applyAlignment="0" applyProtection="0"/>
    <xf numFmtId="0" fontId="56" fillId="30" borderId="9" applyNumberFormat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15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20" fillId="32" borderId="11" xfId="0" applyNumberFormat="1" applyFont="1" applyFill="1" applyBorder="1" applyAlignment="1">
      <alignment horizontal="center" vertical="center"/>
    </xf>
    <xf numFmtId="3" fontId="20" fillId="32" borderId="10" xfId="33" applyNumberFormat="1" applyFont="1" applyFill="1" applyBorder="1" applyAlignment="1">
      <alignment horizontal="center" vertical="center"/>
    </xf>
    <xf numFmtId="10" fontId="20" fillId="32" borderId="10" xfId="39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2" borderId="0" xfId="0" applyFont="1" applyFill="1" applyAlignment="1">
      <alignment/>
    </xf>
    <xf numFmtId="3" fontId="20" fillId="22" borderId="10" xfId="0" applyNumberFormat="1" applyFont="1" applyFill="1" applyBorder="1" applyAlignment="1">
      <alignment horizontal="center" vertical="center" wrapText="1"/>
    </xf>
    <xf numFmtId="10" fontId="20" fillId="22" borderId="10" xfId="0" applyNumberFormat="1" applyFont="1" applyFill="1" applyBorder="1" applyAlignment="1">
      <alignment horizontal="center" vertical="center" wrapText="1"/>
    </xf>
    <xf numFmtId="0" fontId="20" fillId="22" borderId="0" xfId="0" applyFont="1" applyFill="1" applyAlignment="1">
      <alignment/>
    </xf>
    <xf numFmtId="3" fontId="20" fillId="22" borderId="10" xfId="33" applyNumberFormat="1" applyFont="1" applyFill="1" applyBorder="1" applyAlignment="1">
      <alignment horizontal="center" vertical="center"/>
    </xf>
    <xf numFmtId="10" fontId="20" fillId="22" borderId="10" xfId="39" applyNumberFormat="1" applyFont="1" applyFill="1" applyBorder="1" applyAlignment="1">
      <alignment horizontal="center" vertical="center"/>
    </xf>
    <xf numFmtId="189" fontId="8" fillId="22" borderId="10" xfId="33" applyNumberFormat="1" applyFont="1" applyFill="1" applyBorder="1" applyAlignment="1">
      <alignment horizontal="center" vertical="center"/>
    </xf>
    <xf numFmtId="187" fontId="20" fillId="33" borderId="10" xfId="0" applyNumberFormat="1" applyFont="1" applyFill="1" applyBorder="1" applyAlignment="1">
      <alignment horizontal="center" vertical="center"/>
    </xf>
    <xf numFmtId="189" fontId="59" fillId="22" borderId="10" xfId="0" applyNumberFormat="1" applyFont="1" applyFill="1" applyBorder="1" applyAlignment="1">
      <alignment horizontal="center" vertical="center"/>
    </xf>
    <xf numFmtId="189" fontId="60" fillId="22" borderId="10" xfId="0" applyNumberFormat="1" applyFont="1" applyFill="1" applyBorder="1" applyAlignment="1">
      <alignment horizontal="center" vertical="center"/>
    </xf>
    <xf numFmtId="189" fontId="59" fillId="22" borderId="12" xfId="0" applyNumberFormat="1" applyFont="1" applyFill="1" applyBorder="1" applyAlignment="1">
      <alignment horizontal="right" vertical="center"/>
    </xf>
    <xf numFmtId="3" fontId="61" fillId="22" borderId="10" xfId="0" applyNumberFormat="1" applyFont="1" applyFill="1" applyBorder="1" applyAlignment="1">
      <alignment horizontal="center" vertical="center" wrapText="1"/>
    </xf>
    <xf numFmtId="10" fontId="61" fillId="22" borderId="10" xfId="0" applyNumberFormat="1" applyFont="1" applyFill="1" applyBorder="1" applyAlignment="1">
      <alignment horizontal="center" vertical="center" wrapText="1"/>
    </xf>
    <xf numFmtId="187" fontId="61" fillId="22" borderId="10" xfId="0" applyNumberFormat="1" applyFont="1" applyFill="1" applyBorder="1" applyAlignment="1">
      <alignment horizontal="center" vertical="center" wrapText="1"/>
    </xf>
    <xf numFmtId="187" fontId="61" fillId="22" borderId="10" xfId="0" applyNumberFormat="1" applyFont="1" applyFill="1" applyBorder="1" applyAlignment="1">
      <alignment horizontal="center" vertical="center"/>
    </xf>
    <xf numFmtId="187" fontId="61" fillId="33" borderId="10" xfId="0" applyNumberFormat="1" applyFont="1" applyFill="1" applyBorder="1" applyAlignment="1">
      <alignment horizontal="center" vertical="center"/>
    </xf>
    <xf numFmtId="10" fontId="61" fillId="32" borderId="10" xfId="39" applyNumberFormat="1" applyFont="1" applyFill="1" applyBorder="1" applyAlignment="1">
      <alignment horizontal="center" vertical="center"/>
    </xf>
    <xf numFmtId="10" fontId="61" fillId="32" borderId="10" xfId="0" applyNumberFormat="1" applyFont="1" applyFill="1" applyBorder="1" applyAlignment="1">
      <alignment horizontal="center" vertical="center"/>
    </xf>
    <xf numFmtId="187" fontId="61" fillId="32" borderId="10" xfId="0" applyNumberFormat="1" applyFont="1" applyFill="1" applyBorder="1" applyAlignment="1">
      <alignment horizontal="center" vertical="center"/>
    </xf>
    <xf numFmtId="10" fontId="61" fillId="22" borderId="10" xfId="39" applyNumberFormat="1" applyFont="1" applyFill="1" applyBorder="1" applyAlignment="1">
      <alignment horizontal="center" vertical="center"/>
    </xf>
    <xf numFmtId="10" fontId="61" fillId="22" borderId="10" xfId="0" applyNumberFormat="1" applyFont="1" applyFill="1" applyBorder="1" applyAlignment="1">
      <alignment horizontal="center" vertical="center"/>
    </xf>
    <xf numFmtId="10" fontId="60" fillId="22" borderId="13" xfId="0" applyNumberFormat="1" applyFont="1" applyFill="1" applyBorder="1" applyAlignment="1">
      <alignment horizontal="center" vertical="center"/>
    </xf>
    <xf numFmtId="10" fontId="60" fillId="22" borderId="14" xfId="0" applyNumberFormat="1" applyFont="1" applyFill="1" applyBorder="1" applyAlignment="1">
      <alignment horizontal="center" vertical="center"/>
    </xf>
    <xf numFmtId="10" fontId="59" fillId="22" borderId="10" xfId="0" applyNumberFormat="1" applyFont="1" applyFill="1" applyBorder="1" applyAlignment="1">
      <alignment horizontal="center" vertical="center"/>
    </xf>
    <xf numFmtId="10" fontId="59" fillId="22" borderId="12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62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49" fontId="20" fillId="22" borderId="18" xfId="0" applyNumberFormat="1" applyFont="1" applyFill="1" applyBorder="1" applyAlignment="1">
      <alignment horizontal="center" vertical="center"/>
    </xf>
    <xf numFmtId="49" fontId="20" fillId="22" borderId="19" xfId="0" applyNumberFormat="1" applyFont="1" applyFill="1" applyBorder="1" applyAlignment="1">
      <alignment horizontal="center" vertical="center"/>
    </xf>
    <xf numFmtId="49" fontId="20" fillId="22" borderId="20" xfId="0" applyNumberFormat="1" applyFont="1" applyFill="1" applyBorder="1" applyAlignment="1">
      <alignment horizontal="center" vertical="center"/>
    </xf>
    <xf numFmtId="22" fontId="2" fillId="0" borderId="0" xfId="0" applyNumberFormat="1" applyFont="1" applyAlignment="1">
      <alignment horizontal="center" vertical="center"/>
    </xf>
    <xf numFmtId="22" fontId="2" fillId="0" borderId="0" xfId="0" applyNumberFormat="1" applyFont="1" applyBorder="1" applyAlignment="1">
      <alignment horizontal="center" vertical="center"/>
    </xf>
    <xf numFmtId="0" fontId="20" fillId="22" borderId="18" xfId="0" applyFont="1" applyFill="1" applyBorder="1" applyAlignment="1">
      <alignment horizontal="center" vertical="center" wrapText="1"/>
    </xf>
    <xf numFmtId="0" fontId="20" fillId="22" borderId="19" xfId="0" applyFont="1" applyFill="1" applyBorder="1" applyAlignment="1">
      <alignment horizontal="center" vertical="center" wrapText="1"/>
    </xf>
    <xf numFmtId="0" fontId="20" fillId="22" borderId="20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7" fillId="22" borderId="11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7" fillId="22" borderId="21" xfId="0" applyFont="1" applyFill="1" applyBorder="1" applyAlignment="1">
      <alignment horizontal="center" vertical="center"/>
    </xf>
    <xf numFmtId="0" fontId="7" fillId="22" borderId="13" xfId="0" applyFont="1" applyFill="1" applyBorder="1" applyAlignment="1">
      <alignment horizontal="center" vertical="center"/>
    </xf>
    <xf numFmtId="10" fontId="9" fillId="22" borderId="22" xfId="0" applyNumberFormat="1" applyFont="1" applyFill="1" applyBorder="1" applyAlignment="1">
      <alignment horizontal="center" vertical="center"/>
    </xf>
    <xf numFmtId="10" fontId="9" fillId="22" borderId="23" xfId="0" applyNumberFormat="1" applyFont="1" applyFill="1" applyBorder="1" applyAlignment="1">
      <alignment horizontal="center" vertical="center"/>
    </xf>
    <xf numFmtId="10" fontId="8" fillId="22" borderId="24" xfId="0" applyNumberFormat="1" applyFont="1" applyFill="1" applyBorder="1" applyAlignment="1">
      <alignment horizontal="center" vertical="center"/>
    </xf>
    <xf numFmtId="10" fontId="8" fillId="22" borderId="25" xfId="0" applyNumberFormat="1" applyFont="1" applyFill="1" applyBorder="1" applyAlignment="1">
      <alignment horizontal="center" vertical="center"/>
    </xf>
    <xf numFmtId="10" fontId="60" fillId="22" borderId="22" xfId="0" applyNumberFormat="1" applyFont="1" applyFill="1" applyBorder="1" applyAlignment="1">
      <alignment horizontal="center" vertical="center"/>
    </xf>
    <xf numFmtId="10" fontId="60" fillId="22" borderId="23" xfId="0" applyNumberFormat="1" applyFont="1" applyFill="1" applyBorder="1" applyAlignment="1">
      <alignment horizontal="center" vertical="center"/>
    </xf>
    <xf numFmtId="10" fontId="59" fillId="22" borderId="24" xfId="0" applyNumberFormat="1" applyFont="1" applyFill="1" applyBorder="1" applyAlignment="1">
      <alignment horizontal="center" vertical="center"/>
    </xf>
    <xf numFmtId="10" fontId="59" fillId="22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5" sqref="G5:S13"/>
    </sheetView>
  </sheetViews>
  <sheetFormatPr defaultColWidth="9.00390625" defaultRowHeight="16.5"/>
  <cols>
    <col min="1" max="1" width="5.375" style="10" customWidth="1"/>
    <col min="2" max="2" width="7.375" style="10" customWidth="1"/>
    <col min="3" max="3" width="25.50390625" style="10" customWidth="1"/>
    <col min="4" max="4" width="10.00390625" style="10" bestFit="1" customWidth="1"/>
    <col min="5" max="5" width="9.625" style="10" bestFit="1" customWidth="1"/>
    <col min="6" max="6" width="12.125" style="10" customWidth="1"/>
    <col min="7" max="8" width="8.75390625" style="10" customWidth="1"/>
    <col min="9" max="9" width="9.75390625" style="10" customWidth="1"/>
    <col min="10" max="10" width="8.75390625" style="10" customWidth="1"/>
    <col min="11" max="11" width="9.375" style="10" customWidth="1"/>
    <col min="12" max="12" width="8.75390625" style="10" customWidth="1"/>
    <col min="13" max="13" width="9.625" style="10" bestFit="1" customWidth="1"/>
    <col min="14" max="18" width="8.75390625" style="10" customWidth="1"/>
    <col min="19" max="19" width="10.75390625" style="10" customWidth="1"/>
    <col min="20" max="20" width="7.875" style="1" customWidth="1"/>
    <col min="21" max="16384" width="9.00390625" style="1" customWidth="1"/>
  </cols>
  <sheetData>
    <row r="1" spans="1:19" ht="39" thickBot="1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9.5" customHeight="1">
      <c r="A2" s="39" t="s">
        <v>9</v>
      </c>
      <c r="B2" s="41" t="s">
        <v>21</v>
      </c>
      <c r="C2" s="46" t="s">
        <v>10</v>
      </c>
      <c r="D2" s="56" t="s">
        <v>11</v>
      </c>
      <c r="E2" s="45" t="s">
        <v>12</v>
      </c>
      <c r="F2" s="45"/>
      <c r="G2" s="45"/>
      <c r="H2" s="45"/>
      <c r="I2" s="45"/>
      <c r="J2" s="45"/>
      <c r="K2" s="45"/>
      <c r="L2" s="45"/>
      <c r="M2" s="45"/>
      <c r="N2" s="45" t="s">
        <v>13</v>
      </c>
      <c r="O2" s="45"/>
      <c r="P2" s="45"/>
      <c r="Q2" s="45"/>
      <c r="R2" s="45"/>
      <c r="S2" s="43" t="s">
        <v>14</v>
      </c>
    </row>
    <row r="3" spans="1:19" ht="16.5" customHeight="1">
      <c r="A3" s="40"/>
      <c r="B3" s="42"/>
      <c r="C3" s="47"/>
      <c r="D3" s="57"/>
      <c r="E3" s="36" t="s">
        <v>15</v>
      </c>
      <c r="F3" s="36"/>
      <c r="G3" s="36" t="s">
        <v>16</v>
      </c>
      <c r="H3" s="36"/>
      <c r="I3" s="36" t="s">
        <v>17</v>
      </c>
      <c r="J3" s="36"/>
      <c r="K3" s="36" t="s">
        <v>18</v>
      </c>
      <c r="L3" s="36"/>
      <c r="M3" s="58" t="s">
        <v>19</v>
      </c>
      <c r="N3" s="36" t="s">
        <v>15</v>
      </c>
      <c r="O3" s="36"/>
      <c r="P3" s="36" t="s">
        <v>16</v>
      </c>
      <c r="Q3" s="36"/>
      <c r="R3" s="58" t="s">
        <v>19</v>
      </c>
      <c r="S3" s="44"/>
    </row>
    <row r="4" spans="1:19" ht="82.5">
      <c r="A4" s="40"/>
      <c r="B4" s="42"/>
      <c r="C4" s="47"/>
      <c r="D4" s="57"/>
      <c r="E4" s="2" t="s">
        <v>22</v>
      </c>
      <c r="F4" s="3" t="s">
        <v>20</v>
      </c>
      <c r="G4" s="2" t="s">
        <v>23</v>
      </c>
      <c r="H4" s="3" t="s">
        <v>20</v>
      </c>
      <c r="I4" s="2" t="s">
        <v>24</v>
      </c>
      <c r="J4" s="3" t="s">
        <v>20</v>
      </c>
      <c r="K4" s="4" t="s">
        <v>25</v>
      </c>
      <c r="L4" s="3" t="s">
        <v>20</v>
      </c>
      <c r="M4" s="59"/>
      <c r="N4" s="4" t="s">
        <v>26</v>
      </c>
      <c r="O4" s="3" t="s">
        <v>20</v>
      </c>
      <c r="P4" s="4" t="s">
        <v>27</v>
      </c>
      <c r="Q4" s="3" t="s">
        <v>20</v>
      </c>
      <c r="R4" s="59"/>
      <c r="S4" s="44"/>
    </row>
    <row r="5" spans="1:19" s="11" customFormat="1" ht="49.5" customHeight="1">
      <c r="A5" s="60" t="s">
        <v>35</v>
      </c>
      <c r="B5" s="61"/>
      <c r="C5" s="61"/>
      <c r="D5" s="17">
        <f>D6+D10</f>
        <v>89290</v>
      </c>
      <c r="E5" s="17">
        <f>E6+E10</f>
        <v>22041</v>
      </c>
      <c r="F5" s="13">
        <f>E5/$D5</f>
        <v>0.2468473513271363</v>
      </c>
      <c r="G5" s="19">
        <f>G6+G10</f>
        <v>0</v>
      </c>
      <c r="H5" s="19">
        <f>G5/$D5</f>
        <v>0</v>
      </c>
      <c r="I5" s="19">
        <f>I6+I10</f>
        <v>0</v>
      </c>
      <c r="J5" s="19">
        <f>I5/$D5</f>
        <v>0</v>
      </c>
      <c r="K5" s="19">
        <f>K6+K10</f>
        <v>0</v>
      </c>
      <c r="L5" s="20">
        <f>K5/$D5</f>
        <v>0</v>
      </c>
      <c r="M5" s="19">
        <f aca="true" t="shared" si="0" ref="M5:M11">SUM(E5,G5,I5,K5)</f>
        <v>22041</v>
      </c>
      <c r="N5" s="19">
        <f>SUM(N6,N10)</f>
        <v>0</v>
      </c>
      <c r="O5" s="19">
        <f>N5/$D5</f>
        <v>0</v>
      </c>
      <c r="P5" s="19">
        <f>SUM(P6,P10)</f>
        <v>0</v>
      </c>
      <c r="Q5" s="19">
        <f>P5/$D5</f>
        <v>0</v>
      </c>
      <c r="R5" s="19">
        <f>SUM(N5,P5)</f>
        <v>0</v>
      </c>
      <c r="S5" s="21">
        <f>SUM(E5,G5,I5,K5,N5,P5)</f>
        <v>22041</v>
      </c>
    </row>
    <row r="6" spans="1:19" s="14" customFormat="1" ht="40.5" customHeight="1">
      <c r="A6" s="53" t="s">
        <v>28</v>
      </c>
      <c r="B6" s="54"/>
      <c r="C6" s="55"/>
      <c r="D6" s="12">
        <f>D7+D8+D9</f>
        <v>73555</v>
      </c>
      <c r="E6" s="12">
        <f>E7+E8+E9</f>
        <v>19882</v>
      </c>
      <c r="F6" s="13">
        <f aca="true" t="shared" si="1" ref="F6:H11">E6/$D6</f>
        <v>0.2703011352049487</v>
      </c>
      <c r="G6" s="22">
        <f>G7+G8+G9</f>
        <v>0</v>
      </c>
      <c r="H6" s="23">
        <f t="shared" si="1"/>
        <v>0</v>
      </c>
      <c r="I6" s="22">
        <f>I7+I8+I9</f>
        <v>0</v>
      </c>
      <c r="J6" s="23">
        <f aca="true" t="shared" si="2" ref="J6:J11">I6/$D6</f>
        <v>0</v>
      </c>
      <c r="K6" s="24">
        <f>SUM(K7:K9)</f>
        <v>0</v>
      </c>
      <c r="L6" s="23">
        <f aca="true" t="shared" si="3" ref="L6:L11">K6/$D6</f>
        <v>0</v>
      </c>
      <c r="M6" s="25">
        <f t="shared" si="0"/>
        <v>19882</v>
      </c>
      <c r="N6" s="24">
        <f>SUM(N7:N9)</f>
        <v>0</v>
      </c>
      <c r="O6" s="23">
        <f aca="true" t="shared" si="4" ref="O6:O11">N6/$D6</f>
        <v>0</v>
      </c>
      <c r="P6" s="24">
        <f>SUM(P7:P9)</f>
        <v>0</v>
      </c>
      <c r="Q6" s="23">
        <f aca="true" t="shared" si="5" ref="Q6:Q11">P6/$D6</f>
        <v>0</v>
      </c>
      <c r="R6" s="25">
        <f>SUM(P6,N6)</f>
        <v>0</v>
      </c>
      <c r="S6" s="21">
        <f aca="true" t="shared" si="6" ref="S6:S11">SUM(E6,G6,I6,K6,N6,P6)</f>
        <v>19882</v>
      </c>
    </row>
    <row r="7" spans="1:19" s="6" customFormat="1" ht="49.5" customHeight="1">
      <c r="A7" s="7" t="s">
        <v>2</v>
      </c>
      <c r="B7" s="5" t="s">
        <v>30</v>
      </c>
      <c r="C7" s="5" t="s">
        <v>7</v>
      </c>
      <c r="D7" s="8">
        <v>25251</v>
      </c>
      <c r="E7" s="18">
        <v>5524</v>
      </c>
      <c r="F7" s="9">
        <f t="shared" si="1"/>
        <v>0.21876361332224467</v>
      </c>
      <c r="G7" s="26"/>
      <c r="H7" s="27">
        <f>G7/$D7</f>
        <v>0</v>
      </c>
      <c r="I7" s="26"/>
      <c r="J7" s="27">
        <f t="shared" si="2"/>
        <v>0</v>
      </c>
      <c r="K7" s="26"/>
      <c r="L7" s="28">
        <f t="shared" si="3"/>
        <v>0</v>
      </c>
      <c r="M7" s="25">
        <f t="shared" si="0"/>
        <v>5524</v>
      </c>
      <c r="N7" s="26"/>
      <c r="O7" s="28">
        <f t="shared" si="4"/>
        <v>0</v>
      </c>
      <c r="P7" s="26"/>
      <c r="Q7" s="28">
        <f t="shared" si="5"/>
        <v>0</v>
      </c>
      <c r="R7" s="29">
        <f>SUM(N7:P7)</f>
        <v>0</v>
      </c>
      <c r="S7" s="21">
        <f t="shared" si="6"/>
        <v>5524</v>
      </c>
    </row>
    <row r="8" spans="1:19" s="6" customFormat="1" ht="49.5" customHeight="1">
      <c r="A8" s="7" t="s">
        <v>0</v>
      </c>
      <c r="B8" s="5" t="s">
        <v>31</v>
      </c>
      <c r="C8" s="5" t="s">
        <v>6</v>
      </c>
      <c r="D8" s="8">
        <v>43619</v>
      </c>
      <c r="E8" s="18">
        <v>13041</v>
      </c>
      <c r="F8" s="9">
        <f t="shared" si="1"/>
        <v>0.2989752172218529</v>
      </c>
      <c r="G8" s="26"/>
      <c r="H8" s="27">
        <f t="shared" si="1"/>
        <v>0</v>
      </c>
      <c r="I8" s="26"/>
      <c r="J8" s="27">
        <f t="shared" si="2"/>
        <v>0</v>
      </c>
      <c r="K8" s="26"/>
      <c r="L8" s="28">
        <f t="shared" si="3"/>
        <v>0</v>
      </c>
      <c r="M8" s="25">
        <f t="shared" si="0"/>
        <v>13041</v>
      </c>
      <c r="N8" s="26"/>
      <c r="O8" s="28">
        <f t="shared" si="4"/>
        <v>0</v>
      </c>
      <c r="P8" s="26"/>
      <c r="Q8" s="28">
        <f t="shared" si="5"/>
        <v>0</v>
      </c>
      <c r="R8" s="29">
        <f>SUM(N8:P8)</f>
        <v>0</v>
      </c>
      <c r="S8" s="21">
        <f t="shared" si="6"/>
        <v>13041</v>
      </c>
    </row>
    <row r="9" spans="1:19" s="6" customFormat="1" ht="49.5" customHeight="1">
      <c r="A9" s="7" t="s">
        <v>1</v>
      </c>
      <c r="B9" s="5" t="s">
        <v>32</v>
      </c>
      <c r="C9" s="5" t="s">
        <v>33</v>
      </c>
      <c r="D9" s="8">
        <v>4685</v>
      </c>
      <c r="E9" s="18">
        <v>1317</v>
      </c>
      <c r="F9" s="9">
        <f t="shared" si="1"/>
        <v>0.2811099252934899</v>
      </c>
      <c r="G9" s="26"/>
      <c r="H9" s="27">
        <f t="shared" si="1"/>
        <v>0</v>
      </c>
      <c r="I9" s="26"/>
      <c r="J9" s="27">
        <f t="shared" si="2"/>
        <v>0</v>
      </c>
      <c r="K9" s="26"/>
      <c r="L9" s="28">
        <f t="shared" si="3"/>
        <v>0</v>
      </c>
      <c r="M9" s="25">
        <f t="shared" si="0"/>
        <v>1317</v>
      </c>
      <c r="N9" s="26"/>
      <c r="O9" s="28">
        <f t="shared" si="4"/>
        <v>0</v>
      </c>
      <c r="P9" s="26"/>
      <c r="Q9" s="28">
        <f t="shared" si="5"/>
        <v>0</v>
      </c>
      <c r="R9" s="29">
        <f>SUM(N9:P9)</f>
        <v>0</v>
      </c>
      <c r="S9" s="21">
        <f t="shared" si="6"/>
        <v>1317</v>
      </c>
    </row>
    <row r="10" spans="1:19" s="14" customFormat="1" ht="49.5" customHeight="1">
      <c r="A10" s="48" t="s">
        <v>29</v>
      </c>
      <c r="B10" s="49"/>
      <c r="C10" s="50"/>
      <c r="D10" s="15">
        <f>D11</f>
        <v>15735</v>
      </c>
      <c r="E10" s="15">
        <f>E11</f>
        <v>2159</v>
      </c>
      <c r="F10" s="16">
        <f t="shared" si="1"/>
        <v>0.13721004130918335</v>
      </c>
      <c r="G10" s="25">
        <f>G11</f>
        <v>0</v>
      </c>
      <c r="H10" s="30">
        <f t="shared" si="1"/>
        <v>0</v>
      </c>
      <c r="I10" s="25">
        <f>I11</f>
        <v>0</v>
      </c>
      <c r="J10" s="30">
        <f t="shared" si="2"/>
        <v>0</v>
      </c>
      <c r="K10" s="25">
        <f>K11</f>
        <v>0</v>
      </c>
      <c r="L10" s="31">
        <f t="shared" si="3"/>
        <v>0</v>
      </c>
      <c r="M10" s="25">
        <f t="shared" si="0"/>
        <v>2159</v>
      </c>
      <c r="N10" s="25">
        <f>N11</f>
        <v>0</v>
      </c>
      <c r="O10" s="31">
        <f t="shared" si="4"/>
        <v>0</v>
      </c>
      <c r="P10" s="25">
        <f>P11</f>
        <v>0</v>
      </c>
      <c r="Q10" s="31">
        <f t="shared" si="5"/>
        <v>0</v>
      </c>
      <c r="R10" s="25">
        <f>R11</f>
        <v>0</v>
      </c>
      <c r="S10" s="21">
        <f t="shared" si="6"/>
        <v>2159</v>
      </c>
    </row>
    <row r="11" spans="1:19" s="6" customFormat="1" ht="49.5" customHeight="1">
      <c r="A11" s="7" t="s">
        <v>34</v>
      </c>
      <c r="B11" s="5" t="s">
        <v>29</v>
      </c>
      <c r="C11" s="5" t="s">
        <v>5</v>
      </c>
      <c r="D11" s="8">
        <v>15735</v>
      </c>
      <c r="E11" s="18">
        <v>2159</v>
      </c>
      <c r="F11" s="9">
        <f t="shared" si="1"/>
        <v>0.13721004130918335</v>
      </c>
      <c r="G11" s="26"/>
      <c r="H11" s="27">
        <f t="shared" si="1"/>
        <v>0</v>
      </c>
      <c r="I11" s="26"/>
      <c r="J11" s="27">
        <f t="shared" si="2"/>
        <v>0</v>
      </c>
      <c r="K11" s="26"/>
      <c r="L11" s="28">
        <f t="shared" si="3"/>
        <v>0</v>
      </c>
      <c r="M11" s="25">
        <f t="shared" si="0"/>
        <v>2159</v>
      </c>
      <c r="N11" s="26"/>
      <c r="O11" s="28">
        <f t="shared" si="4"/>
        <v>0</v>
      </c>
      <c r="P11" s="26"/>
      <c r="Q11" s="28">
        <f t="shared" si="5"/>
        <v>0</v>
      </c>
      <c r="R11" s="29">
        <f>R6</f>
        <v>0</v>
      </c>
      <c r="S11" s="21">
        <f t="shared" si="6"/>
        <v>2159</v>
      </c>
    </row>
    <row r="12" spans="1:19" s="11" customFormat="1" ht="49.5" customHeight="1" thickBot="1">
      <c r="A12" s="64" t="s">
        <v>4</v>
      </c>
      <c r="B12" s="65"/>
      <c r="C12" s="65"/>
      <c r="D12" s="65"/>
      <c r="E12" s="66">
        <f>1-E13</f>
        <v>0.7531526486728637</v>
      </c>
      <c r="F12" s="67"/>
      <c r="G12" s="70">
        <f>1-G13</f>
        <v>1</v>
      </c>
      <c r="H12" s="71"/>
      <c r="I12" s="70">
        <f>1-I13</f>
        <v>1</v>
      </c>
      <c r="J12" s="71"/>
      <c r="K12" s="70">
        <f>1-K13</f>
        <v>1</v>
      </c>
      <c r="L12" s="71"/>
      <c r="M12" s="32">
        <f>1-M13</f>
        <v>0.7531526486728637</v>
      </c>
      <c r="N12" s="70">
        <f>1-N13</f>
        <v>1</v>
      </c>
      <c r="O12" s="71"/>
      <c r="P12" s="70">
        <f>1-P13</f>
        <v>1</v>
      </c>
      <c r="Q12" s="71"/>
      <c r="R12" s="32"/>
      <c r="S12" s="33"/>
    </row>
    <row r="13" spans="1:19" s="11" customFormat="1" ht="49.5" customHeight="1">
      <c r="A13" s="62" t="s">
        <v>3</v>
      </c>
      <c r="B13" s="63"/>
      <c r="C13" s="63"/>
      <c r="D13" s="63"/>
      <c r="E13" s="68">
        <f>E5/D5</f>
        <v>0.2468473513271363</v>
      </c>
      <c r="F13" s="69"/>
      <c r="G13" s="72">
        <f>G5/D5</f>
        <v>0</v>
      </c>
      <c r="H13" s="73"/>
      <c r="I13" s="72">
        <f>I5/D5</f>
        <v>0</v>
      </c>
      <c r="J13" s="73"/>
      <c r="K13" s="72">
        <f>K5/D5</f>
        <v>0</v>
      </c>
      <c r="L13" s="73"/>
      <c r="M13" s="34">
        <f>M5/D5</f>
        <v>0.2468473513271363</v>
      </c>
      <c r="N13" s="72">
        <f>N5/D5</f>
        <v>0</v>
      </c>
      <c r="O13" s="73"/>
      <c r="P13" s="72">
        <f>P5/D5</f>
        <v>0</v>
      </c>
      <c r="Q13" s="73"/>
      <c r="R13" s="34"/>
      <c r="S13" s="35"/>
    </row>
    <row r="14" spans="15:19" ht="16.5">
      <c r="O14" s="51">
        <f ca="1">NOW()</f>
        <v>41363.63112824074</v>
      </c>
      <c r="P14" s="51"/>
      <c r="Q14" s="51"/>
      <c r="R14" s="51"/>
      <c r="S14" s="51"/>
    </row>
    <row r="15" spans="14:18" ht="16.5">
      <c r="N15" s="52"/>
      <c r="O15" s="52"/>
      <c r="P15" s="52"/>
      <c r="Q15" s="52"/>
      <c r="R15" s="52"/>
    </row>
  </sheetData>
  <sheetProtection/>
  <mergeCells count="35">
    <mergeCell ref="K13:L13"/>
    <mergeCell ref="N12:O12"/>
    <mergeCell ref="N13:O13"/>
    <mergeCell ref="P12:Q12"/>
    <mergeCell ref="P13:Q13"/>
    <mergeCell ref="G3:H3"/>
    <mergeCell ref="K3:L3"/>
    <mergeCell ref="K12:L12"/>
    <mergeCell ref="M3:M4"/>
    <mergeCell ref="I3:J3"/>
    <mergeCell ref="E12:F12"/>
    <mergeCell ref="E13:F13"/>
    <mergeCell ref="G12:H12"/>
    <mergeCell ref="G13:H13"/>
    <mergeCell ref="I12:J12"/>
    <mergeCell ref="I13:J13"/>
    <mergeCell ref="A10:C10"/>
    <mergeCell ref="O14:S14"/>
    <mergeCell ref="N15:R15"/>
    <mergeCell ref="N2:R2"/>
    <mergeCell ref="A6:C6"/>
    <mergeCell ref="D2:D4"/>
    <mergeCell ref="R3:R4"/>
    <mergeCell ref="A5:C5"/>
    <mergeCell ref="A13:D13"/>
    <mergeCell ref="A12:D12"/>
    <mergeCell ref="N3:O3"/>
    <mergeCell ref="A1:S1"/>
    <mergeCell ref="A2:A4"/>
    <mergeCell ref="B2:B4"/>
    <mergeCell ref="S2:S4"/>
    <mergeCell ref="E2:M2"/>
    <mergeCell ref="P3:Q3"/>
    <mergeCell ref="E3:F3"/>
    <mergeCell ref="C2:C4"/>
  </mergeCells>
  <printOptions horizontalCentered="1" vertic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2010Y 04D for Taiwan Jin ACER</cp:lastModifiedBy>
  <cp:lastPrinted>2013-03-30T03:27:37Z</cp:lastPrinted>
  <dcterms:created xsi:type="dcterms:W3CDTF">2004-04-27T02:29:45Z</dcterms:created>
  <dcterms:modified xsi:type="dcterms:W3CDTF">2013-03-30T07:09:09Z</dcterms:modified>
  <cp:category/>
  <cp:version/>
  <cp:contentType/>
  <cp:contentStatus/>
</cp:coreProperties>
</file>